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enchiku-gakkai\Documents\学会データ\マイドキュメント\■日本建築学会\★研究委員会\支部大会\HP掲載資料\2020\"/>
    </mc:Choice>
  </mc:AlternateContent>
  <bookViews>
    <workbookView xWindow="0" yWindow="0" windowWidth="23040" windowHeight="9384"/>
  </bookViews>
  <sheets>
    <sheet name="申し込みフォーム" sheetId="2" r:id="rId1"/>
    <sheet name="部門・細分類" sheetId="3" r:id="rId2"/>
    <sheet name="MDB" sheetId="1" state="hidden" r:id="rId3"/>
    <sheet name="Data" sheetId="5" state="hidden" r:id="rId4"/>
  </sheets>
  <definedNames>
    <definedName name="_xlnm.Print_Area" localSheetId="1">部門・細分類!$A$1:$C$150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1" i="1" l="1"/>
  <c r="T51" i="1"/>
  <c r="S51" i="1"/>
  <c r="R51" i="1"/>
  <c r="Q51" i="1"/>
  <c r="U50" i="1"/>
  <c r="T50" i="1"/>
  <c r="S50" i="1"/>
  <c r="R50" i="1"/>
  <c r="Q50" i="1"/>
  <c r="U49" i="1"/>
  <c r="T49" i="1"/>
  <c r="S49" i="1"/>
  <c r="R49" i="1"/>
  <c r="Q49" i="1"/>
  <c r="U48" i="1"/>
  <c r="T48" i="1"/>
  <c r="S48" i="1"/>
  <c r="R48" i="1"/>
  <c r="Q48" i="1"/>
  <c r="U47" i="1"/>
  <c r="T47" i="1"/>
  <c r="S47" i="1"/>
  <c r="R47" i="1"/>
  <c r="Q47" i="1"/>
  <c r="U46" i="1"/>
  <c r="T46" i="1"/>
  <c r="S46" i="1"/>
  <c r="R46" i="1"/>
  <c r="Q46" i="1"/>
  <c r="U45" i="1"/>
  <c r="T45" i="1"/>
  <c r="S45" i="1"/>
  <c r="R45" i="1"/>
  <c r="Q45" i="1"/>
  <c r="U44" i="1"/>
  <c r="T44" i="1"/>
  <c r="S44" i="1"/>
  <c r="R44" i="1"/>
  <c r="Q44" i="1"/>
  <c r="U43" i="1"/>
  <c r="T43" i="1"/>
  <c r="S43" i="1"/>
  <c r="R43" i="1"/>
  <c r="Q43" i="1"/>
  <c r="U42" i="1"/>
  <c r="T42" i="1"/>
  <c r="S42" i="1"/>
  <c r="R42" i="1"/>
  <c r="Q42" i="1"/>
  <c r="U41" i="1"/>
  <c r="T41" i="1"/>
  <c r="S41" i="1"/>
  <c r="R41" i="1"/>
  <c r="Q41" i="1"/>
  <c r="U40" i="1"/>
  <c r="T40" i="1"/>
  <c r="S40" i="1"/>
  <c r="R40" i="1"/>
  <c r="Q40" i="1"/>
  <c r="U39" i="1"/>
  <c r="T39" i="1"/>
  <c r="S39" i="1"/>
  <c r="R39" i="1"/>
  <c r="Q39" i="1"/>
  <c r="U38" i="1"/>
  <c r="T38" i="1"/>
  <c r="S38" i="1"/>
  <c r="R38" i="1"/>
  <c r="Q38" i="1"/>
  <c r="U37" i="1"/>
  <c r="T37" i="1"/>
  <c r="S37" i="1"/>
  <c r="R37" i="1"/>
  <c r="Q37" i="1"/>
  <c r="U36" i="1"/>
  <c r="T36" i="1"/>
  <c r="S36" i="1"/>
  <c r="R36" i="1"/>
  <c r="Q36" i="1"/>
  <c r="U35" i="1"/>
  <c r="T35" i="1"/>
  <c r="S35" i="1"/>
  <c r="R35" i="1"/>
  <c r="Q35" i="1"/>
  <c r="U34" i="1"/>
  <c r="T34" i="1"/>
  <c r="S34" i="1"/>
  <c r="R34" i="1"/>
  <c r="Q34" i="1"/>
  <c r="U33" i="1"/>
  <c r="T33" i="1"/>
  <c r="S33" i="1"/>
  <c r="R33" i="1"/>
  <c r="Q33" i="1"/>
  <c r="U32" i="1"/>
  <c r="T32" i="1"/>
  <c r="S32" i="1"/>
  <c r="R32" i="1"/>
  <c r="Q32" i="1"/>
  <c r="U31" i="1"/>
  <c r="T31" i="1"/>
  <c r="S31" i="1"/>
  <c r="R31" i="1"/>
  <c r="Q31" i="1"/>
  <c r="U30" i="1"/>
  <c r="T30" i="1"/>
  <c r="S30" i="1"/>
  <c r="R30" i="1"/>
  <c r="Q30" i="1"/>
  <c r="U29" i="1"/>
  <c r="T29" i="1"/>
  <c r="S29" i="1"/>
  <c r="R29" i="1"/>
  <c r="Q29" i="1"/>
  <c r="U28" i="1"/>
  <c r="T28" i="1"/>
  <c r="S28" i="1"/>
  <c r="R28" i="1"/>
  <c r="Q28" i="1"/>
  <c r="U27" i="1"/>
  <c r="T27" i="1"/>
  <c r="S27" i="1"/>
  <c r="R27" i="1"/>
  <c r="Q27" i="1"/>
  <c r="F24" i="2"/>
  <c r="B24" i="2" s="1"/>
  <c r="B57" i="5" l="1"/>
  <c r="B56" i="5"/>
  <c r="B55" i="5"/>
  <c r="B54" i="5"/>
  <c r="B53" i="5"/>
  <c r="B52" i="5"/>
  <c r="B51" i="5"/>
  <c r="B50" i="5"/>
  <c r="B49" i="5"/>
  <c r="B48" i="5"/>
  <c r="B47"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16" i="5"/>
  <c r="B17" i="5"/>
  <c r="B18" i="5"/>
  <c r="B15" i="5"/>
  <c r="B13" i="5"/>
  <c r="B11" i="5"/>
  <c r="B10" i="5"/>
  <c r="B9" i="5"/>
  <c r="B8" i="5"/>
  <c r="B7" i="5"/>
  <c r="B6" i="5"/>
  <c r="B5" i="5"/>
  <c r="B4" i="5"/>
  <c r="B3" i="5"/>
  <c r="B2" i="5"/>
  <c r="B1" i="5"/>
  <c r="D1" i="1"/>
  <c r="D22" i="1" s="1"/>
  <c r="B14" i="5"/>
  <c r="D10" i="3" l="1"/>
  <c r="C10" i="3"/>
  <c r="C41" i="3"/>
  <c r="D3" i="1"/>
  <c r="D10" i="1" l="1"/>
  <c r="D2" i="1"/>
  <c r="D21" i="1"/>
  <c r="D17" i="1"/>
  <c r="D13" i="1"/>
  <c r="D9" i="1"/>
  <c r="D5" i="1"/>
  <c r="D18" i="1"/>
  <c r="D14" i="1"/>
  <c r="D6" i="1"/>
  <c r="D24" i="1"/>
  <c r="D20" i="1"/>
  <c r="D16" i="1"/>
  <c r="D12" i="1"/>
  <c r="D8" i="1"/>
  <c r="D4" i="1"/>
  <c r="D23" i="1"/>
  <c r="D19" i="1"/>
  <c r="D15" i="1"/>
  <c r="D11" i="1"/>
  <c r="D7" i="1"/>
  <c r="A7" i="2" l="1"/>
</calcChain>
</file>

<file path=xl/sharedStrings.xml><?xml version="1.0" encoding="utf-8"?>
<sst xmlns="http://schemas.openxmlformats.org/spreadsheetml/2006/main" count="699" uniqueCount="500">
  <si>
    <t>1 研究論文</t>
  </si>
  <si>
    <t>2 調査報告</t>
  </si>
  <si>
    <t>3 技術報告</t>
  </si>
  <si>
    <t>4 建築作品</t>
  </si>
  <si>
    <t>5 トピックステーマ</t>
  </si>
  <si>
    <t>6 奨励研究成果報告</t>
  </si>
  <si>
    <t>1 材料・施工</t>
  </si>
  <si>
    <t>2 構造</t>
  </si>
  <si>
    <t>3 防火</t>
  </si>
  <si>
    <t>4 環境工学</t>
  </si>
  <si>
    <t>5 建築計画</t>
  </si>
  <si>
    <t>6 農村計画</t>
  </si>
  <si>
    <t>7 都市計画</t>
  </si>
  <si>
    <t>8 建築社会システム</t>
  </si>
  <si>
    <t>9 建築歴史･意匠</t>
  </si>
  <si>
    <t>10 海洋建築</t>
  </si>
  <si>
    <t>99．その他</t>
  </si>
  <si>
    <t>２．研究題目</t>
  </si>
  <si>
    <t>３．著者の会員番号・氏名・所属名称</t>
  </si>
  <si>
    <t>４．連絡先</t>
  </si>
  <si>
    <t>部門・細分類表</t>
    <rPh sb="0" eb="2">
      <t>ブモン</t>
    </rPh>
    <rPh sb="3" eb="6">
      <t>サイブンルイ</t>
    </rPh>
    <rPh sb="6" eb="7">
      <t>ヒョウ</t>
    </rPh>
    <phoneticPr fontId="2"/>
  </si>
  <si>
    <t>　2018年度日本建築学会大会の部門、細分類、細々分類一覧に従っています。</t>
    <rPh sb="7" eb="9">
      <t>ニホン</t>
    </rPh>
    <rPh sb="9" eb="11">
      <t>ケンチク</t>
    </rPh>
    <rPh sb="11" eb="13">
      <t>ガッカイ</t>
    </rPh>
    <rPh sb="16" eb="18">
      <t>ブモン</t>
    </rPh>
    <rPh sb="30" eb="31">
      <t>シタガ</t>
    </rPh>
    <phoneticPr fontId="2"/>
  </si>
  <si>
    <t>1.材料・施工</t>
  </si>
  <si>
    <t>2.構造</t>
  </si>
  <si>
    <t>3.防火</t>
  </si>
  <si>
    <t>4.環境工学</t>
  </si>
  <si>
    <t>5.建築計画</t>
  </si>
  <si>
    <t>6.農村計画</t>
  </si>
  <si>
    <t>7.都市計画</t>
  </si>
  <si>
    <t>8.建築社会システム</t>
  </si>
  <si>
    <t>9.建築歴史･意匠</t>
  </si>
  <si>
    <t>10.海洋建築</t>
  </si>
  <si>
    <t xml:space="preserve"> 一覧表はシート"部門・細分類"を参照のこと</t>
  </si>
  <si>
    <t>１．材料施工</t>
  </si>
  <si>
    <t xml:space="preserve">１．コンクリート用材料 </t>
    <phoneticPr fontId="2"/>
  </si>
  <si>
    <t xml:space="preserve">ａ．セメント ｂ．骨材 ｃ．水 ｄ．混和材料 ｅ．繊維・新素材 ｆ．その他 </t>
  </si>
  <si>
    <t xml:space="preserve">２．構 造 </t>
  </si>
  <si>
    <t>２．モルタル・コンクリートの物性</t>
    <phoneticPr fontId="2"/>
  </si>
  <si>
    <t xml:space="preserve">３．コンクリート工事の施工・管理 </t>
    <phoneticPr fontId="2"/>
  </si>
  <si>
    <t xml:space="preserve">ａ．鉄筋工事 ｂ．型枠工事 ｃ．かぶり厚さ ｄ．打込み・打継ぎ ｅ．養生 ｆ．試験・検査法 ｇ．寒中コンクリート工事 ｈ．暑中コン クリート工事 ｉ．その他 </t>
    <phoneticPr fontId="2"/>
  </si>
  <si>
    <t xml:space="preserve">４. 特殊仕様のコンクリート </t>
    <phoneticPr fontId="2"/>
  </si>
  <si>
    <t xml:space="preserve">ａ．軽量コンクリート ｂ．流動化コンクリート ｃ．高流動コンクリー ト ｄ．高強度コンクリート ｅ． プレストレストコンクリート ｆ．プ レキャストコンクリート ｇ．マスコンクリート ｈ．水密コンクリート ｉ．海水の作用を受けるコンクリート ｊ．水中コンクリート ｋ．凍結 融解作用を受けるコンクリート ｌ．遮蔽用・原子力発電所施設用コンク リート ｍ．ポリマーセメントコンクリート ｎ．再生骨材・再生コンク リート ｏ．繊維補強コンクリート ｐ．CFT コンクリート ｑ．環境対 応型コンクリート ｒ．その他 </t>
    <phoneticPr fontId="2"/>
  </si>
  <si>
    <t xml:space="preserve">ａ．フレッシュ時の物性 ｂ．セメント硬化体の組織構造 ｃ．強度・力 学的性質 ｄ．収縮・クリープ ｅ．アルカリシリカ反応 ｆ．凍害 ｇ．中性化 ｈ．腐食・防食 ｉ．汚れ ｊ．耐久性一般 ｋ．その他 </t>
    <phoneticPr fontId="2"/>
  </si>
  <si>
    <t>５．無機系材料・工法・工事</t>
    <phoneticPr fontId="2"/>
  </si>
  <si>
    <t xml:space="preserve"> ａ．メーソンリー ｂ．石・張り石工事 ｃ．左官 ｄ．タイル ｅ．ALC・ 成形セメント板 ｆ．ガラス ｇ．汚れ ｈ．その他 </t>
  </si>
  <si>
    <t xml:space="preserve">６．鉄骨製作・鉄骨工事・金属系材料 </t>
  </si>
  <si>
    <t xml:space="preserve">７．有機系材料・工法・工事 </t>
  </si>
  <si>
    <t xml:space="preserve">８．防水材料・工法・工事 </t>
  </si>
  <si>
    <t xml:space="preserve">９．工事・品質管理 </t>
  </si>
  <si>
    <t xml:space="preserve">10．仮設・山留工事 </t>
  </si>
  <si>
    <t xml:space="preserve">11．土・地業工事 </t>
  </si>
  <si>
    <t xml:space="preserve">12．機械・ロボット工法 </t>
  </si>
  <si>
    <t xml:space="preserve">13．耐久計画・耐久設計 </t>
  </si>
  <si>
    <t xml:space="preserve">14．改修・維持保全 </t>
  </si>
  <si>
    <t xml:space="preserve">15. 解体 </t>
  </si>
  <si>
    <t xml:space="preserve">16．地球環境・資源 </t>
  </si>
  <si>
    <t xml:space="preserve">17．部位別材料・仕上げ・性能評価 </t>
  </si>
  <si>
    <t xml:space="preserve">ａ．鋼材 ｂ．高力ボルト・ボルト・アンカーボルト ｃ．金属材料 ｄ． 溶接材料、溶接条件・施工 ｅ．溶接ロボット ｆ．加工・製作 ｇ．工 事現場接合 ｈ．工事現場施工 ｉ．鉄骨構法 ｊ．金物工事 ｋ．塗装・ めっき ｌ．耐火被覆 ｍ．試験・検査法（非破壊検査・寸法精度検査） ｎ．その他 </t>
  </si>
  <si>
    <t xml:space="preserve">ａ．木材・木質系材料 ｂ．木工事 ｃ．塗料 ｄ．塗装工事 ｅ．プラ スチック ｆ．その他 </t>
  </si>
  <si>
    <t xml:space="preserve">ａ．メンブレン防水材 ｂ．シーリング材 ｃ．防水設計・施工 ｄ．雨 仕舞 ｅ．その他 </t>
  </si>
  <si>
    <t xml:space="preserve">ａ．工程計画・管理 ｂ．品質管理 ｃ．安全管理 ｄ．生産性 ｅ．その他 </t>
  </si>
  <si>
    <t xml:space="preserve">ａ．仮設計画 ｂ．仮設工事 ｃ．仮設機械 ｄ．山留工事 ｅ．その他 </t>
  </si>
  <si>
    <t xml:space="preserve">ａ．土工事 ｂ．地業工事 ｃ．その他 </t>
  </si>
  <si>
    <t xml:space="preserve">ａ．機械・ロボット開発 ｂ．工業化工法 ｃ．自動化工法 ｄ．情報化 施工 ｅ．解体・リニューアル工法 ｆ．その他 </t>
  </si>
  <si>
    <t xml:space="preserve">ａ．建築物の耐用年数 ｂ．材料・部材の耐用年数 ｃ．耐用年数予測手 法 ｄ．耐久計画・耐久設計例 ｅ．その他 </t>
  </si>
  <si>
    <t xml:space="preserve">ａ．解体工事 b. その他 </t>
  </si>
  <si>
    <t xml:space="preserve">ａ．エコマテリアル ｂ．リサイクル ｃ．副産物管理 ｄ．LCA ｅ． LCCO2 ｆ．ジオポリマー ｇ．その他 </t>
  </si>
  <si>
    <t xml:space="preserve">99．その他 </t>
  </si>
  <si>
    <t xml:space="preserve">３．防 火 </t>
  </si>
  <si>
    <t xml:space="preserve">４．環境工学 </t>
  </si>
  <si>
    <t xml:space="preserve">５．建築計画 </t>
  </si>
  <si>
    <t xml:space="preserve">６．農村計画 </t>
  </si>
  <si>
    <t xml:space="preserve">７．都市計画 </t>
  </si>
  <si>
    <t xml:space="preserve">８．建築社会 システム </t>
    <phoneticPr fontId="2"/>
  </si>
  <si>
    <t xml:space="preserve">９．建築歴史･ 意匠 </t>
  </si>
  <si>
    <t>１．日本建築史</t>
  </si>
  <si>
    <t>２．日本近代建築史</t>
  </si>
  <si>
    <t>３．東洋建築史（オリエントを含む）</t>
  </si>
  <si>
    <t>４．西洋建築史</t>
  </si>
  <si>
    <t>６．建築論</t>
  </si>
  <si>
    <t>７．意匠論</t>
  </si>
  <si>
    <t>８．都市史</t>
  </si>
  <si>
    <t>９．保存（保存論、保存技術、建築資料など）</t>
  </si>
  <si>
    <t xml:space="preserve">10．海洋建築 </t>
  </si>
  <si>
    <t xml:space="preserve">11．情報システ ム技術 </t>
  </si>
  <si>
    <t>１．システム化技術</t>
  </si>
  <si>
    <t>２．設計システム・CAD・BIM</t>
  </si>
  <si>
    <t>３．生産情報システム</t>
  </si>
  <si>
    <t>４．FM システム</t>
  </si>
  <si>
    <t>５．図形処理・ 画像処理</t>
  </si>
  <si>
    <t>６．数値解析・シミュレーション・数理計画・数理統計</t>
  </si>
  <si>
    <t>７．知的システム・ソフトコンピューティン グ</t>
  </si>
  <si>
    <t>８．制御・ロボット</t>
  </si>
  <si>
    <t>９．センシング・モニタリング</t>
  </si>
  <si>
    <t>10．複雑系</t>
  </si>
  <si>
    <t>11．アルゴリズミック･デザイン</t>
  </si>
  <si>
    <t>12． 感性工学</t>
  </si>
  <si>
    <t>13．デザイン科学</t>
  </si>
  <si>
    <t>14．データベース</t>
  </si>
  <si>
    <t>15．GIS</t>
  </si>
  <si>
    <t>16．環境・地球環境</t>
  </si>
  <si>
    <t>17．教育システム</t>
  </si>
  <si>
    <t>18．相互 運用</t>
  </si>
  <si>
    <t>19．コラボレーション</t>
  </si>
  <si>
    <t>20．都市・地域</t>
  </si>
  <si>
    <t>21．景観</t>
  </si>
  <si>
    <t>22．人間科学</t>
  </si>
  <si>
    <t>23．防災</t>
  </si>
  <si>
    <t>24．ユビキタス</t>
  </si>
  <si>
    <t>99．その 他</t>
  </si>
  <si>
    <t>５．西洋近代建築史</t>
    <phoneticPr fontId="2"/>
  </si>
  <si>
    <t xml:space="preserve">13．教 育 </t>
    <phoneticPr fontId="2"/>
  </si>
  <si>
    <t xml:space="preserve"> 99．その他 </t>
    <phoneticPr fontId="2"/>
  </si>
  <si>
    <t xml:space="preserve">１．荷重・信頼性 </t>
  </si>
  <si>
    <t xml:space="preserve">２．振動 </t>
  </si>
  <si>
    <t xml:space="preserve">ａ．地震被害・震害評価 ｂ．震源・伝播特性 ｃ．地盤震動 ｄ．強震 動予測・設計用地震動 ｅ．被害予測・地震防災 ｆ．動的相互作用・杭 基礎応答 ｇ．建物応答特性とその評価 ｈ．振動実験・観測 ｉ．免震 ｊ．制振・制震 ｋ．ヘルスモニタリング ｌ．その他 </t>
  </si>
  <si>
    <t xml:space="preserve">３．応用力学・構造解析 </t>
  </si>
  <si>
    <t xml:space="preserve">ａ．力学基礎理論（変分原理・エネルギー原理・連続体・離散系・構造要 素・構造物・熱関連問題） ｂ．数値解析法（FEM・BEM・モード重量法・ 剛体-ばねモデル） ｃ．波動・振動解析法 ｄ．流れ場解析法 ｅ．材料 の力学（構成則・破壊力学・マイクロメカニクス・材料工学） ｆ．臨界 現象・限界状態の力学（安定論・座屈解析・分岐理論・極限解析・非線形 解析・崩壊挙動解析） ｇ．設計力学・理論（最適設計・応答制御設計・ 形態解析・システム数理） ｈ．逆問題（システム同定） ｉ．確率論・ 信頼性解析 ｊ．構造計画 ｋ．架設計画（施工計画） l．衝撃解析・設 計 </t>
  </si>
  <si>
    <t xml:space="preserve">４．基礎構造 </t>
  </si>
  <si>
    <t xml:space="preserve">ａ．土の性質・調査 ｂ．地盤改良 ｃ．地盤の支持力 ｄ．連続地中壁 ｅ．杭（鉛直） ｆ．杭（水平） ｇ．併用基礎 ｈ．沈下 ｉ．液状化 ｊ．動的問題 ｋ．地盤アンカー ｌ．山留め ｍ．地盤環境問題 ｎ． 小規模建築物基礎 ｏ．その他 </t>
  </si>
  <si>
    <t xml:space="preserve">５．原子力プラント </t>
  </si>
  <si>
    <t>ａ．耐震設計 ｂ．振動試験 ｃ．地震観測 ｄ．免震・制振設計 ｅ． 免震・制振実験 ｆ．構造設計 ｇ．構造実験 ｈ．SC 構造 ｉ．CCV ｊ．廃炉技術 ｋ．その他</t>
  </si>
  <si>
    <t xml:space="preserve">６．シェル・空間構造 </t>
  </si>
  <si>
    <t xml:space="preserve">ａ．シェル構造 ｂ．立体トラス・立体骨組構造 ｃ．膜構造 ｄ．ケー ブル・ハイブリッド構造 ｅ．構造イノベーション ｆ．構造デザイン・ 構造形態創生 ｇ．ガラス・木・紙・その他の新素材 ｈ．集客施設の天 井・非構造材 ｉ．その他 </t>
  </si>
  <si>
    <t xml:space="preserve">７．木質構造 〔材料・部材〕 </t>
  </si>
  <si>
    <t xml:space="preserve">ａ．材料特性 ｂ．部材性能 〔耐久性〕 ｃ．腐朽・蟻害 〔接合部〕 ｄ．接合具 ｅ．モーメント抵抗接合 ｆ．継手・仕口 ｇ． 柱頭柱脚接合部 〔耐力壁〕 ｈ．筋かい壁 ｉ．面材壁 ｊ．土塗り壁 ｋ．板壁・面格 子壁 〔屋根・床〕 ｌ．屋根構面 ｍ．床構面 〔基礎関係〕 ｎ．基礎・転倒 〔大規模木造〕 ｏ．大規模木造 〔新工法〕 ｐ．新工法・特殊構法 〔実大建物挙動〕 ｑ．実大静加力実験 ｒ．振動台実験 ｓ．クリープ・ 振動障害 ｔ．静的立体・振動解析 〔免震・制振〕 ｕ．免震・制振 〔設計法〕 ｖ．荷重・応答予測法 ｗ．部位設計法 ｘ．耐震設計法 〔調査〕 ｙ．被害調査 ｚ．実情・実態調査 〔伝統構法〕 Ａ．伝統部位・構造要素 Ｂ．伝統建築物特性・設計法 〔診断補強〕 Ｃ．住宅耐震診断・補強 Ｄ．伝統建築耐震診断・補強 〔その他〕 Ｅ．地球環境問題 Ｆ．その他 </t>
  </si>
  <si>
    <t xml:space="preserve">８．鉄筋コンクリート構造 〔材料〕 </t>
  </si>
  <si>
    <t xml:space="preserve">ａ．コンクリート ｂ．鉄筋 ｃ．新素材 〔基本特性〕 ｄ．継手 ｅ．付着・定着 ｆ．せん断 ｇ．構成則・解 析法 ｈ．あと施工アンカー・スタッド ｉ．その他 〔部材（プレキャストを含む）〕 ｊ．梁 ｋ．柱 ｌ．耐震壁 ｍ．スラ ブ ｎ．非構造壁 〔接合（プレキャストを含む）〕 ｏ．梁柱接合部（交差部） ｐ．部材接 合 ｑ．その他 〔骨組・構法（プレキャストを含む）〕 ｒ．骨組 ｓ．設計・性能評価 ｔ． 解析法 ｕ．免震・制震・制振 ｖ．基礎・杭・杭頭接合部 ｗ． 相互作用（基礎と上部構造等） ｘ．その他 〔既存建物〕 ｙ．震害 ｚ．耐震診断 Ａ．耐震改修・空間拡大 Ｂ． 耐震補強（柱・梁・接合部・その他） Ｃ．耐震補強（壁・ブレ ース） Ｄ．耐震補強（外付け・架構） Ｅ．免震・制震補強 〔その他〕 Ｆ．地球環境問題（3R・CO2） Ｇ．型枠・施工法 Ｈ．そ の他 </t>
  </si>
  <si>
    <t xml:space="preserve">９．プレストレストコンクリート構 造 〔材料〕 </t>
  </si>
  <si>
    <t xml:space="preserve">ａ．材料・新素材 〔部材〕 ｂ．梁・柱・壁 ｃ．合成部材（合成スラブ） ｄ．アンボン ド部材 ｅ．プレキャスト部材 ｆ．プレストレスト鉄筋コンク リート（PRC）部材 ｇ．PC 杭 〔ひび割れ〕 ｈ．ひび割れ評価および制御 〔接合〕 ｉ．梁柱接合部（仕口部） ｊ．圧着接合部 ｋ．部材接合部 ｌ．定着部 〔骨組・構法〕 ｍ. 新構工法 ｎ. 組み立て（PCaPC）架構 〔設計・解析〕 ｏ. 動的挙動 ｐ. 設計・解析法 ｑ. 弾塑性挙動 〔耐震補強〕 r. プレストレスを用いた耐震補強工法 〔その他〕 ｓ．地球環境問題（長寿命建築） ｔ．耐火性（架構・部材・ 材料） ｕ．その他 </t>
  </si>
  <si>
    <t xml:space="preserve">10．鉄骨構造 〔設計法〕 </t>
  </si>
  <si>
    <t xml:space="preserve">ａ．設計法 〔素材特性〕 ｂ．素材特性 〔接合要素〕 ｃ．ボルト・高力ボルト ｄ．溶接 ｅ．その他 〔接合部〕 ｆ．柱-梁接合部 ｇ．梁 ｈ．柱 ｉ．柱脚 ｊ．トラス接 合部 ｋ．その他 〔部材〕 ｌ．引張材 ｍ．圧縮材 ｎ．梁材 ｏ．柱材 ｐ．床材 ｑ． 2 次部材 ｒ．その他 〔耐震要素〕 ｓ．ブレース ｔ．耐震壁 ｕ．その他 〔骨組〕 ｖ．平面骨組 ｗ．立体骨組 ｘ．振動 ｙ．その他 〔製作・施工法〕 ｚ．耐震補強 〔その他〕 A．地球環境問題 B．その他 </t>
  </si>
  <si>
    <t xml:space="preserve">11．壁式構造・組積造 </t>
  </si>
  <si>
    <t xml:space="preserve">ａ．設計法・解析法 ｂ．壁式鉄筋コンクリート造（プレキャストを含む） ｃ．鉄筋コンクリート組積造 ｄ．補強組積造 ｅ．枠組組積造 ｆ．混 合壁構造 ｇ．無筋組積造 ｈ．コンクリートブロック塀・その他の塀 ｉ． 耐震診断・補強 ｊ．免震 ｋ．地震被害・その他の被害 ｌ．地球環境 問題 ｍ．海外の組積造 ｎ．厚肉床壁構造 ｏ．その他 </t>
  </si>
  <si>
    <t xml:space="preserve">12．鋼・コンクリート合成構造 </t>
  </si>
  <si>
    <t xml:space="preserve">ａ．鋼・コンクリート合成構造全般（震害・設計法・解析法・構造計画・ 免震・制震・地球環境・その他） ｂ．鉄骨鉄筋コンクリート構造 ｃ． 鋼管コンクリート構造 ｄ．混合構造（柱 RC 梁 S 構造・端部 RC 中央 S 梁等） ｅ．鉄骨コンクリート構造（CES 構造・SC 柱・SC 梁等） ｆ． 鋼・コンクリート合成パネル（SC 壁・合成パネル・サンドイッチパネル等） ｇ．FRP や木質材料等を用いた合成構造（FRP 構造・木質複合構造・繊維 補強コンクリート等） ｈ. 耐震診断・補強（鋼材を用いたコンクリート 系構造物の補強を含む） ｉ. 鋼材とコンクリートの接合部 ｊ. その他の 合成構造（座屈拘束ブレース、合成床等） </t>
  </si>
  <si>
    <t xml:space="preserve">１．材料・物品の燃焼性 </t>
  </si>
  <si>
    <t xml:space="preserve">ａ．材料等の燃焼性 ｂ．各種物品の燃焼性 ｃ．材料等の試験法 ｄ． その他 </t>
  </si>
  <si>
    <t xml:space="preserve">２．火災・煙流動性状 </t>
  </si>
  <si>
    <t>ａ．火炎・プルーム性状 ｂ．区画火災性状 ｃ．盛期火災・噴出火炎性 状 ｄ．煙流動性状 ｅ．煙制御 ｆ．その他</t>
  </si>
  <si>
    <t xml:space="preserve">３．避難安全 </t>
  </si>
  <si>
    <t xml:space="preserve">ａ．覚知と避難開始 ｂ．避難行動特性 ｃ．避難シミュレーション ｄ． 避難設計法 ｅ．その他 </t>
  </si>
  <si>
    <t xml:space="preserve">４．防・耐火性 </t>
  </si>
  <si>
    <t xml:space="preserve">ａ．金属系構造・材料 ｂ．鉄筋コンクリート系構造・材料 ｃ．木質系 構造・材料 ｄ．合成構造およびその他の構造・材料 ｅ．区画部材 ｆ． 防・耐火設計法 ｇ．防・耐火試験法 ｈ．火害診断・補修 ｉ．その他 </t>
  </si>
  <si>
    <t xml:space="preserve">５．防災設備 </t>
  </si>
  <si>
    <t xml:space="preserve">ａ．感知・通報 ｂ．火災拡大抑制 ｃ．避難誘導・避難器具 ｄ．消防 活動支援 ｅ．その他 </t>
  </si>
  <si>
    <t xml:space="preserve">６．安全設計・安全性評価 </t>
  </si>
  <si>
    <t xml:space="preserve">１．環境心理・生理 </t>
  </si>
  <si>
    <t xml:space="preserve">ａ． 感覚・知覚心理（音・熱・光・空気・複合環境） ｂ．生理指標評価 （脳波・心拍等） ｃ．空間の知覚・印象 ｄ．景観・街並み・サウンド スケープ ｅ．空間認知・経路探索 ｆ．パーソナルスペース・プライバ シー ｇ．利用者ニーズ・価値観・ライフスタイル ｈ．POE（満足度・ 知的生産性等） ｉ．住意識・コミュニティ・合意形成 ｊ．子供・高齢 者・障害者 ｋ．理論・手法 ｚ．その他 </t>
  </si>
  <si>
    <t xml:space="preserve">２．室内音響・音環境 </t>
  </si>
  <si>
    <t xml:space="preserve">ａ．室内音響設計 ｂ．室内音響理論 ｃ．数値解析（室内音場） ｄ． 音響材料・工法（吸音・拡散） ｅ．主観評価 ｆ．音声伝送・スピーチ プライバシー ｇ．音環境調査・評価（屋内） ｚ．その他 </t>
  </si>
  <si>
    <t xml:space="preserve">３．環境騒音 </t>
  </si>
  <si>
    <t xml:space="preserve">ａ．音環境調査・評価（屋外） ｂ．音源（屋外） ｃ．伝搬（屋外） ｄ． 低周波音（屋外） ｅ．数値解析（屋外伝搬） ｚ．その他 </t>
  </si>
  <si>
    <t xml:space="preserve">４．騒音・固体音 </t>
  </si>
  <si>
    <t xml:space="preserve">ａ．騒音源（建物内外） ｂ．騒音伝搬（建物内外） ｃ．遮音 ｄ．遮 音材料・工法 ｅ．固体音・防振 ｆ．床衝撃音 ｇ．気流騒音・消音器 ｈ．低周波音（屋内） ｉ．騒音評価（屋内） ｊ．数値解析（遮音・固 体音・床衝撃音） ｚ．その他 </t>
  </si>
  <si>
    <t xml:space="preserve">５．環境振動 </t>
  </si>
  <si>
    <t xml:space="preserve">ａ．振動源 ｂ．加振力 ｃ．地盤振動 ｄ．振動伝搬 ｅ．建物・床振 動 ｆ．振動制御（防振・制振・免振等）・対策 ｇ．振動予測・解析 ｈ． 振動感覚・性能評価 ｉ．振動実験・測定法 ｊ．設計法 ｋ．振動対策 ｚ．その他 </t>
  </si>
  <si>
    <t xml:space="preserve">６．光・色 </t>
  </si>
  <si>
    <t xml:space="preserve">ａ．光源（昼光・人工光・LED・有機 EL） ｂ．照明制御・照明方式 ｃ． 昼光利用 ｄ．測光・測色 ｅ．計算（シミュレーション・BIM） ｆ． 実測・調査 ｇ．健康・生理特性 ｈ．視覚・色覚特性 ｉ．高齢者・ロ ービジョン ｊ．グレア・明視性・作業性 ｋ．明るさ感・雰囲気・印象 ｌ．色彩・質感 ｍ．サイン・誘目 ｎ．景観 ｏ．照明デザイン ｐ． 演出照明 ｑ．省エネルギー（ZEB・ZEH） ｚ．その他 </t>
  </si>
  <si>
    <t xml:space="preserve">７．電磁環境、電気設備・電磁波応 用技術 </t>
  </si>
  <si>
    <t xml:space="preserve">ａ．基礎理論 ｂ．計測評価（シールド性能評価、電磁環境計測法など） ｃ．電磁環境（ICT／IoT 無線通信環境、無線情報セキュリティなど） ｄ． 磁気環境（低周波電磁界、中間周波数帯利用、ワイヤレス給電・無線電力 伝送など） ｅ．材料施工 ｆ．伝導ノイズ（PLC、ラインノイズなど） ｇ．雷害対策（電気接地、電気絶縁など） ｈ．放射線環境 ｉ．電磁環 境教育・普及 ｚ．その他（電磁波応用技術など） </t>
  </si>
  <si>
    <t xml:space="preserve">８．熱 </t>
  </si>
  <si>
    <t xml:space="preserve">ａ．伝熱基礎・伝熱解析 ｂ．熱物性 ｃ．測定技術 ｄ．気象データ ｅ．断熱 ｆ．遮熱・日射熱取得 ｇ．蓄熱・蓄冷 ｈ．蒸発冷却 ｉ． 通風・換気 ｊ．気密・漏気 ｋ．部位（壁・窓・屋根・出入口など）の 熱性能・エネルギー性能 ｌ．住宅の熱性能・エネルギー性能 ｍ．非住 宅の熱性能・エネルギー性能 ｎ．熱負荷解析 ｏ．熱性能評価・熱環境 評価指標（PAL*・エクセルギー評価を含む） ｐ．熱環境シミュレーショ ン ｑ．住宅の温熱環境 ｒ．非住宅の温熱環境 ｓ．屋外・半屋外空間 の温熱環境 ｚ．その他 </t>
  </si>
  <si>
    <t xml:space="preserve">９．湿気 </t>
  </si>
  <si>
    <t xml:space="preserve">ａ．熱・水分移動理論・解析手法 ｂ．湿気物性 ｃ．物質移動（塩類等） ｄ．吸放湿・調湿 ｅ．結露 ｆ．防湿ｇ．測定技術 ｈ．雨・防水 ｉ． 凍害・塩害 ｊ．カビ・微生物 ｋ．湿害 ｌ．緑化 ｍ．蒸発冷却 ｎ．湿度制御機 器 ｏ．人体・健康 ｐ．文化財保存・保存環境 ｚ．その他 </t>
  </si>
  <si>
    <t xml:space="preserve">10．温熱感 </t>
  </si>
  <si>
    <t xml:space="preserve">ａ．温熱要素・指標 ｂ．温熱感覚・反応 ｃ．熱的快適・許容範囲 ｄ． 熱的人体モデル ｅ．温熱環境評価・測定技術 ｆ．住宅 ｇ．非住宅建 物（オフィス、学校など） ｈ．不均一空間 ｉ．屋外・半屋外空間 ｊ． 睡眠環境 ｋ．入浴環境 ｌ．人間行動と省エネルギー ｚ．その他 </t>
  </si>
  <si>
    <t xml:space="preserve">11．環境共生型建築（建築熱環境デ ザイン） </t>
  </si>
  <si>
    <t xml:space="preserve">ａ．地域の気候・風土と建築（バナキュラー建築技術） ｂ．自然エネル ギー・自然エクセルギー利用技術 ｃ．パッシブ技術・アクティブ技術の 融合 ｄ．放射熱利用の建築デザイン（日射・天空放射・地熱） ｅ．通 風・換気の建築デザイン ｆ．昼光利用の建築デザイン ｇ．ゼロエネル ギー建築（ZEB・ZEH） ｈ．ファサード建築（ガラス建築・緑化建築・ その他） ｉ．建築環境性能の総合評価（計画・運用） ｊ．運用（住ま い方・住みこなし）の評価 ｋ．熱環境適応（適応モデル・適応デザイン・ 調節行動） ｌ．建築環境デザイン教育（設計教育） ｍ．住環境教育 ｚ． その他 </t>
  </si>
  <si>
    <t xml:space="preserve">12．空気流動基礎 </t>
  </si>
  <si>
    <t xml:space="preserve">ａ．気流・換気量の測定法・実験法 ｂ．気流・換気量等の現場測定法 ｃ． 室内気流の数値流体（CFD）解析手法 ｄ．屋外気流の数値流体（CFD） 解析手法 ｅ．換気回路網などの数値解析手法 ｆ．換気・空調効率指標 による評価手法 ｇ．吹出し気流・熱上昇流等のモデリング ｈ．自然換 気・通風のモデリング ｚ．その他 </t>
  </si>
  <si>
    <t xml:space="preserve">13．空気流動応用 </t>
  </si>
  <si>
    <t>ａ．人体周辺気流 ｂ．室内気流 ｃ．建物周辺気流・都市気流 ｄ．住 宅の換気・空調 ｅ．住宅厨房の換気・空調 ｆ．オフィスの換気・空調 ｇ．学校・病院等の換気・空調 ｈ．業務厨房・工場・クリーンルーム等 の換気・空調 ｉ．大空間の換気・空調 ｊ．通過空間の換気・空調 ｋ． 住宅の自然換気・通風 ｌ．オフィス等の自然換気・ハイブリッド換気 ｍ． 気流・換気の制御 ｎ．気密性・隙間風 ｏ．煙流動 ｚ．その他</t>
  </si>
  <si>
    <t xml:space="preserve">14．空気質基礎 </t>
  </si>
  <si>
    <t xml:space="preserve">ａ．空気質の測定法・実験法 ｂ．空気質の現場測定法 ｃ．空気質の数 値解析手法 ｄ．空気質基準と必要換気量 ｅ．空気環境の評価手法（知 的生産性を含む） ｚ．その他 </t>
  </si>
  <si>
    <t xml:space="preserve">15．空気質応用 </t>
  </si>
  <si>
    <t xml:space="preserve">ａ．空気質の実態調査 ｂ．ガス状物質による空気汚染とその対策 ｃ． 粒子状物質による空気汚染とその対策 ｄ．化学物質による空気汚染とそ の対策 ｅ．ウィルス・微生物による空気汚染とその対策 ｆ．臭気によ る空気汚染とその対策 ｇ．複合的な空気汚染とその対策 ｈ．空気環境 の評価（知的生産性を含む） ｉ．空調システムによる空気汚染 ｊ．自 然換気・ハイブリッド換気による空気汚染 ｋ．クリーンルームの清浄化 ｚ．その他 </t>
  </si>
  <si>
    <t xml:space="preserve">16．水環境・給排水衛生設備 </t>
  </si>
  <si>
    <t xml:space="preserve">ａ．水辺・親水 ｂ．水と緑 ｃ．雨水活用 ｄ．水質保全 ｅ．水・湯 使用 ｆ．水まわり ｇ．給水機器・給水システム ｈ．給湯機器・給湯 システム ｉ．配管システム ｊ．トイレ・衛生器具 ｋ．排水機器・排 水システム ｌ．排水処理・排水再利用 ｍ．廃棄物・バイオマス ｎ． 診断・リニューアル ｏ．LCP・BCP ｚ．その他 </t>
  </si>
  <si>
    <t xml:space="preserve">17．空調システム </t>
  </si>
  <si>
    <t xml:space="preserve">ａ．空調機器 ｂ．暖房機器 ｃ．吹出し・吸込みシステム ｄ．空気搬 送システム ｅ．放射冷暖房システム ｆ．個別空調システム ｇ．調湿 設備（デシカントを含む） ｈ．ペリメーター空調（通風窓など） ｉ． タスク・アンビエント空調 ｊ．換気設備 ｋ．空調制御システム ｌ． 温熱・空気環境 ｍ．実測評価 ｎ．熱負荷計算 ｏ．システムシミュレ ーション ｐ．空調システムの数値解析（CFD など） ｑ．省エネルギー ｒ．空調計画法 ｓ．空調設計法 ｔ．空調システムの新技術 ｚ．その 他 </t>
  </si>
  <si>
    <t xml:space="preserve">18．熱源システム </t>
  </si>
  <si>
    <t xml:space="preserve">ａ．熱源機器 ｂ．配管方式・熱搬送システム ｃ．蓄熱方式 ｄ．コジ ェネレーション ｅ．燃料電池 ｆ．熱源制御システム ｇ．実測評価 ｈ． システムシミュレーション ｉ．省エネルギー ｊ．未利用エネルギー活 用システム ｋ．新エネルギー活用システム ｌ．排熱利用 ｍ．熱源計 画法 ｎ．熱源設計法 ｏ．熱源システムの新技術 ｚ．その他 </t>
  </si>
  <si>
    <t xml:space="preserve">19．建築設備応用 </t>
  </si>
  <si>
    <t xml:space="preserve">ａ．住宅の設備 ｂ．事務所・商業施設の設備 ｃ．研究所・工場・デー タセンタの設備 ｄ．大空間の設備 ｅ．ガラス建築の設備 ｆ．その他 用途の設備 ｇ．ファサードエンジニアリング ｈ．建築一体化設備 ｉ． 自然エネルギー利用設備（太陽光発電・太陽熱・地熱等） ｊ．ゼロエネ ルギー建築（ZEB・ZEH） ｋ．性能評価（PAL・CEC・LCA・CASBEE 等） ｌ．環境影響評価 ｍ．コミッショニング ｎ．BEMS ｏ．コス トスタディ ｐ．プロダクティビティ ｑ．シミュレーションツール ｒ． メンテナンス ｓ．リニューアル・コンバージョン・ESCO ｔ．設備教育 ｕ．設備設計・施工 ｖ．スマートグリッド ｗ．気象条件 ｘ．ヒュー マンファクター ｙ．その他の設備（電気・照明・昇降機・防災・ガスな ど） ｚ．その他 </t>
  </si>
  <si>
    <t xml:space="preserve">20．都市環境・都市設備 </t>
  </si>
  <si>
    <t xml:space="preserve">ａ．都市環境計画論 ｂ．環境配慮型都市・低炭素都市 ｃ．スマートシ ティ・スマートコミュニティ ｄ．コンパクトシティ ｅ．空間データ利 用技術（GIS・リモートセンシング） ｆ．都市気候実測 ｇ．都市気候シ ミュレーション ｈ．建築外部空間微気象 ｉ．都市の緑・水辺 ｊ．ヒ ートアイランド対策 ｋ．風の道 ｌ．クールルーフ・クールペイブメン ト ｍ．建築及び都市のエネルギー消費 ｎ．地域の熱負荷・電力負荷 ｏ． 地域エネルギーシステム ｐ．スマートグリッド ｑ．スマートエネルギ ーネットワーク ｒ．未利用エネルギー活用 ｓ．再生可能エネルギー活 用 ｔ．エリアエネルギーマネージメント ｕ．BEMS・HEMS ｖ．BCP・ DCP ｗ．都市防災減災 ｚ．その他 </t>
  </si>
  <si>
    <t xml:space="preserve">21．環境設計 </t>
  </si>
  <si>
    <t xml:space="preserve">ａ．住宅・建築環境設計 ｂ．地域環境設計 ｃ．都市環境設計 ｄ．設 計基準 ｅ．設計技術（設計プロセス・VR・BIM） ｆ．環境性能評価 ｇ． 総合・複合環境評価 ｈ．環境格付（CASBEE・環境評価法） ｉ．環境 行動 j．健康 k．環境バリアフリー・ユニバーサルデザイン l．住まい 方・ライフスタイル ｍ．建築のエネルギー消費 ｎ．コベネフィット ｏ． 環境教育 ｐ．環境改修 ｑ．住民参加 ｒ．蒸暑地域建築 ｓ．寒冷地 域建築 ｚ．その他 </t>
  </si>
  <si>
    <t xml:space="preserve">22. サステナブル環境 </t>
  </si>
  <si>
    <t xml:space="preserve">ａ．環境材料 ｂ．長寿命・高耐久 ｃ．リサイクル・リユース ｄ．緑 化・生態系 ｅ．木造・木質材料 ｆ．木材生産・流通 ｇ．ライフサイ クルアセスメント（LCA） ｈ．カーボンニュートラル ｉ．地球温暖化 ｊ．バイオマス ｋ．循環型社会 ｌ．その他 </t>
  </si>
  <si>
    <t xml:space="preserve">１．住宅計画 </t>
  </si>
  <si>
    <t xml:space="preserve">ａ．住宅計画論・住宅計画史 ｂ．住まい方・ライフスタイル ｃ．集合 住宅・集住環境・集落 ｄ. 都市居住・高層居住 ｅ．地域特性・伝統性 ｆ．高齢・障害者の住環境 ｇ．住宅の改善・増改築・リフォーム・コン ヴァージョン ｈ．街区計画・住宅地計画 ｉ．団地再生 ｊ．住宅供給・ ハウジング・住宅生産 ｋ．管理・運営 ｌ．住宅政策 ｍ．海外の住居・ 住宅地 ｎ．その他 </t>
  </si>
  <si>
    <t xml:space="preserve">２．施設計画 </t>
  </si>
  <si>
    <t>ａ．地域施設計画論 ｂ．学校（学習・生活行動） ｃ．学校（空間他) ｄ．集会・コミュニティ施設 ｅ．劇場・ホール ｆ．美術館・博物館 ｇ． 図書館・社会教育施設 ｈ．スポーツ・レクリエーション ｉ．病院（病 棟） ｊ．病院（外来他） ｋ．高齢者施設（居住・入所施設） ｌ．高 齢者施設（地域・通所施設） ｍ．障害者施設 ｎ．児童・乳幼児施設 ｏ． 商業・業務施設 ｐ．複合化・共用・転用 ｑ．その他</t>
  </si>
  <si>
    <t xml:space="preserve">３．計画基礎 </t>
  </si>
  <si>
    <t xml:space="preserve">ａ．規模計画・配置計画 ｂ．安全計画・避難・防災・日常災害 ｃ．空 間構成・景観 ｄ．設計方法・理論・プロセス ｅ．設計知識・設計情報・ 支援システム・データベース ｆ．FM・POE・プログラミング ｇ．機器・ 設備・家具の寸法・規格 ｈ．人体・動作寸法 ｉ．動作特性 ｊ．行動 特性・停留・群集流動 ｋ．環境心理・環境行動・経路探索 ｌ．居方・ 使われ方 ｍ．感覚・空間知覚・空間認知 ｎ．バリアフリー・ユニバー サルデザイン・ノーマライゼーション環境 ｏ．情報環境・インターフェ ース ｐ．その他 </t>
  </si>
  <si>
    <t xml:space="preserve">４．構法計画 </t>
  </si>
  <si>
    <t xml:space="preserve">ａ．構法計画理論（MC、BE 論、構法体系化など） ｂ．躯体構法開発、 各部構法開発 ｃ．建築改修構法（リノベーション、リフォーム、コンバ ージョンなど） ｄ．木造構法 ｅ．構法の変遷 ｆ．歴史的構法、風土 的構法 ｇ．構法計画と生産・供給システム ｈ．オープンビルディング と構法設計 ｉ．コンピュテーショナルデザインと構法設計 ｊ．その他 </t>
  </si>
  <si>
    <t xml:space="preserve">５．設計計画 </t>
  </si>
  <si>
    <t>ａ．建築設計計画理論 ｂ．地域設計計画理論 ｃ．設計計画史 ｄ．ま ちづくり（地域再生・都市再生）・コミュニティ計画 ｅ．施設再編・再配 置 ｆ．建築企画・プロジェクト・マネージメント ｇ．参加・コラボレ ーション ｈ．設計主体・設計組織 ｉ．職能・資格制度 ｊ．設計教育 ｋ．法規 ｌ．その他</t>
  </si>
  <si>
    <t xml:space="preserve">１．農村計画論 </t>
  </si>
  <si>
    <t xml:space="preserve">ａ．田園空間論 ｂ．農村論・田園都市論 ｃ．農村史 ｄ．制度論 ｅ．計画・設計理論 ｆ．その他 </t>
  </si>
  <si>
    <t xml:space="preserve">２．むらづくり・主体形成 </t>
  </si>
  <si>
    <t xml:space="preserve">ａ．集落計画 ｂ．計画手法 ｃ．地域振興・地域活性化 ｄ．環境保全・ 管理 ｅ．行政組織 ｆ．自治組織・コミュニティ ｇ．NPO・パートナ ーシップ・協働 ｈ．都市・農村交流 ｉ．制度・計画プロセス ｊ．規 制・誘導 ｋ．住民参加・ワークショップ ｌ．海外のむらづくり ｍ． U・J・I ターン ｎ．その他 </t>
  </si>
  <si>
    <t xml:space="preserve">３．国土形成 </t>
  </si>
  <si>
    <t xml:space="preserve">ａ．農山漁村計画 ｂ．国土計画・広域計画・地域計画 ｃ．中山間地域 ｄ．自然災害、復旧・復興 ｅ．圏域・定住 ｆ．市町村合併 ｇ．地球 環境・自立循環・エコシステム ｈ．海外の国土計画・農山漁村計画 ｉ．その他 </t>
  </si>
  <si>
    <t xml:space="preserve">４．景観・環境資産 </t>
  </si>
  <si>
    <t xml:space="preserve">ａ．景観論・風土論 ｂ．農村景観・集落景観・自然景観 ｃ．景観法・ 制度 ｄ．景観計画 ｅ．町並み ｆ．環境資源・環境資産 ｇ．環境学 習・環境教育 ｈ．アメニティ ｉ．海外の景観・環境資産 ｊ．その他 </t>
  </si>
  <si>
    <t xml:space="preserve">５．農村都市共生・まちづくり </t>
  </si>
  <si>
    <t xml:space="preserve">ａ．ラーバン ｂ．都市の農的空間 ｃ．アーバンフリンジ ｄ．地方都 市 ｅ．都市農村交流・グリーンツーリズム ｆ．制度・計画プロセス ｇ．都市農村一体的計画 ｈ．マスタープラン・条例 ｉ．海外のまちづ くり・都市農村計画 ｊ．その他 </t>
  </si>
  <si>
    <t xml:space="preserve">６．集落・集住文化・土地利用 </t>
  </si>
  <si>
    <t xml:space="preserve">ａ．集落空間 ｂ．地域社会・文化 ｃ．民俗文化 ｄ．土地利用 ｅ． 海外の集落・集住文化 ｆ．生産空間 ｇ．その他 </t>
  </si>
  <si>
    <t xml:space="preserve">７．住居・住生活・生活文化 </t>
  </si>
  <si>
    <t xml:space="preserve">ａ．住様式 ｂ．住宅・民家 ｃ．古民家再生 ｄ．住居の計画・デザイ ン ｅ．田園居住・空き家活用 ｆ．居住地選択 ｇ．家族・生活構造・ ライフスタイル ｈ．高齢化・福祉 ｉ．海外の住居・住生活 ｊ．再生 可能エネルギー ｋ．その他 </t>
  </si>
  <si>
    <t xml:space="preserve">８．地域施設計画・デザイン </t>
  </si>
  <si>
    <t xml:space="preserve">ａ．各種地域施設 ｂ．生産施設 ｃ．施設ニーズ・利用 ｄ．施設運営・ 管理 ｅ．施設立地 ｆ．地域施設計画・デザイン ｇ．施設保全・利活 用 ｈ．共同空間 ｉ．施設の複合化・共用・用途転換 ｊ．交通・モビ リティ・情報 ｋ．海外の地域施設 ｌ．その他 </t>
  </si>
  <si>
    <t xml:space="preserve">９．地域の再生・復興 </t>
  </si>
  <si>
    <t xml:space="preserve">ａ．災害・大規模開発による被害の実態 ｂ．災害史、災害避難・防災計 画 ｃ．災害・大規模開発からの復興・生活再建 ｄ．災害・大規模開発 と人・ネットワーク ｅ．疲弊する地域の様相 ｆ．地域再生 ｇ．新た な農村・農村像 ｈ．その他 </t>
  </si>
  <si>
    <t xml:space="preserve">１．都市論と都市形成史 </t>
  </si>
  <si>
    <t xml:space="preserve">ａ．都市論 ｂ．都市計画論 ｃ．都市形成史・都市計画史 ｄ．その他 </t>
  </si>
  <si>
    <t xml:space="preserve">２．都市像と計画 </t>
  </si>
  <si>
    <t xml:space="preserve">ａ．マスタープラン ｂ．都市圏 ｃ．土地利用 ｄ．基幹施設 ｅ．交 通 ｆ．海外都市計画 ｇ．キャンパス計画 ｈ．その他 </t>
  </si>
  <si>
    <t xml:space="preserve">３．市街地変容と都市・地域の再生 </t>
  </si>
  <si>
    <t xml:space="preserve">ａ．市街地整備・新市街地 ｂ．再開発 ｃ．商業地・商業空間 ｄ．中 心市街地 ｅ．都市再生 ｆ．街なか再生・街なか居住 ｇ．都市経営 ｈ． 観光 ｉ．その他 </t>
  </si>
  <si>
    <t xml:space="preserve">４．地区とコミュニティ </t>
  </si>
  <si>
    <t xml:space="preserve">ａ．住環境 ｂ．都心居住 ｃ．地区計画 ｄ．地区施設 ｅ．高齢者・ 福祉 ｆ．その他 </t>
  </si>
  <si>
    <t xml:space="preserve">５．都市環境と防災 </t>
  </si>
  <si>
    <t xml:space="preserve">ａ．環境管理 ｂ．環境アセスメント ｃ．地球環境 ｄ．災害事前対策 ｅ．災害調査 ｆ．復旧・復興 ｇ．防災システム ｈ．その他 </t>
  </si>
  <si>
    <t xml:space="preserve">６．景観と都市デザイン </t>
  </si>
  <si>
    <t xml:space="preserve">ａ．都市デザイン ｂ．景観論 ｃ．景観イメージ・景観評価 ｄ．景観 計画・景観整備 ｅ．景観管理・まちなみ ｆ．歴史的景観 ｇ．自然・ 緑地 ｈ．街路・公共空間 ｉ．空地 ｊ．その他 </t>
  </si>
  <si>
    <t xml:space="preserve">７．制度と行政 </t>
  </si>
  <si>
    <t xml:space="preserve">ａ．都市計画制度 ｂ．規制・誘導 ｃ．整備・開発の事業 ｄ．行政組 織 ｅ．その他 </t>
  </si>
  <si>
    <t xml:space="preserve">８．参加と組織 </t>
  </si>
  <si>
    <t xml:space="preserve">ａ．住民参加 ｂ．ワークショップ ｃ．NPO ｄ．プロセス ｅ．まち づくり学習 ｆ．その他 </t>
  </si>
  <si>
    <t xml:space="preserve">９．教育と資格 </t>
  </si>
  <si>
    <t xml:space="preserve">ａ．都市計画・設計教育 ｂ．資格 ｃ．その他 10．調査・評価と計画支援 ａ．都市調査・都市解析 ｂ．GIS/CAD/CG ｃ．インターネット ｄ． シミュレーション ｅ．その他 </t>
  </si>
  <si>
    <t xml:space="preserve">１．建築社会システム </t>
  </si>
  <si>
    <t>ａ．統計・情報（統計作成、統計資料分析、市場分析、情報システム） ｂ． 社会論（制度、政策、環境問題、資源循環、国際化） ｃ．産業論（建設 業経営、建設産業論、産業構造） ｄ．人材論（資格、職能、労働問題、 教育） ｅ．マネジメント論（建設マネジメント、地域マネジメント、FM、 アセットマネジメント、事業継続マネジメント） ｆ．その他</t>
  </si>
  <si>
    <t xml:space="preserve">２．ハウジング </t>
  </si>
  <si>
    <t xml:space="preserve">ａ．住宅事情・住宅問題（国内・海外住宅事情、地方性・地域性、住宅統 計、住宅情報） ｂ．住宅政策・住宅計画（居住政策、居住権、住生活基 本計画・地域住宅計画） ｃ．居住者・居住要求・住宅需要・住生活（居 住者構成、ライフスタイル、住生活、住まい方、住意識・住要求、住宅需 要） ｄ．住宅供給・住宅市場・住宅経済（供給主体、中古住宅流通、住 居費・家賃、住宅価格、住宅建設費、地価） ｅ．居住水準・性能・品質 （住居水準、品質確保、性能表示、住宅性能評価） ｆ．住宅管理・住宅 改修・ストック対策（建替、リフォーム、中古住宅活用、ストック活用、 マンション・住宅地管理） ｇ．住まいづくり・まちづくり・組織（NPO、 コミュニティ） ｈ．居住支援・住教育・居住福祉（セーフティネット、 高齢者住宅） ｉ．住まいの安心・安全（住宅防犯、住宅防災、住宅被害、 住宅災害復興） ｊ．居住地・地域構造（居住地特性、郊外住宅地、都心 居住、住宅地像） ｋ．その他 </t>
  </si>
  <si>
    <t xml:space="preserve">３．建築生産 </t>
  </si>
  <si>
    <t xml:space="preserve">ａ．建築生産一般 （品質確保問題、発注者問題） ｂ．企画（建築企画、 建築プログラミング） ｃ．発注と契約（入札・契約制度、発注方式） ｄ． 設計と監理（設計、工事監理） ｅ．生産管理（工程管理、品質管理、コ スト管理、労務管理、安全衛生管理、環境管理） ｆ. 施工技術・管理技 術（生産情報、構法・工法、技術と技能、生産システム、生産性、施工新 技術、建築施工の自動化・機械化・情報化、現場 ICT、SCM、BIM、3D 利 用、フロントローディング） ｇ．解体・リサイクル（解体技術、リサイ クル） ｈ．建築コスト（原価管理、VE 提案、修繕コスト、コスト評価） ｉ．マネジメント（PM・CM） ｊ．人材・技能（建築専門職能、人材育 成、教育・訓練、技能継承、建設労働） ｋ．その他 </t>
  </si>
  <si>
    <t xml:space="preserve">４．ストック・資産 </t>
  </si>
  <si>
    <t xml:space="preserve">ａ．事業スキーム・金融（金融・保険、契約・紛争処理・ADR、コスト・ プライス、プロジェクトファイナンス・PFI、証券化・デューデリジェンス） ｂ．施設管理・FM（プロパティマネジメント、施設管理・FM、維持管理、 ストック対策・リフォーム・リニューアル・再生コンバージョン） ｃ． 評価（リスク評価・リスク管理、不動産評価・建物評価、ライフサイクル 評価・LCC・LCA、コミッショニング） ｄ．その他 </t>
  </si>
  <si>
    <t xml:space="preserve">１．計画・デザイン </t>
  </si>
  <si>
    <t xml:space="preserve">ａ．土地利用・空間整備計画 ｂ．施設設計・意匠・原単位 ｃ．景観計 画・評価・デザイン ｄ．事例調査・プロジェクト報告 ｅ．安全・防災・ 避難計画 ｆ．社会・法制度 ｇ．歴史・保存・文化的評価 ｚ．その他 </t>
  </si>
  <si>
    <t xml:space="preserve">２．環境 </t>
  </si>
  <si>
    <t xml:space="preserve">ａ．環境計測・評価・調査分析 ｂ．自然再生・創造・共生 ｃ．居住環 境調査・計画 ｄ．再生可能エネルギー利用 ｚ．その他 </t>
  </si>
  <si>
    <t xml:space="preserve">３．構造 </t>
  </si>
  <si>
    <t xml:space="preserve">ａ．海洋構造計画・設計 ｂ．性能評価・検証 ｃ．自然環境情報・予測 および環境荷重 ｄ．浮体動揺（流体力、係留力を含む） ｅ．流力弾性 （大型浮体、シェルを含む） ｆ．支持・保持システム（着底式、杭式、 アンカー、シンカー等） ｇ．事例調査 ｈ．最適化・同定・制御 ｚ． その他 </t>
  </si>
  <si>
    <t xml:space="preserve">４．材料・施工 </t>
  </si>
  <si>
    <t xml:space="preserve">ａ．材料物性 ｂ．耐海水性・耐久性 ｃ．施工計画 ｄ．施工技術 ｚ． その他 </t>
  </si>
  <si>
    <t xml:space="preserve">５．保全・管理 </t>
  </si>
  <si>
    <t xml:space="preserve">ａ．保守・維持管理 ｂ．解体・再利用計画 ｚ．その他 </t>
  </si>
  <si>
    <t xml:space="preserve">６．津波 </t>
  </si>
  <si>
    <t xml:space="preserve">ａ．荷重 ｂ．設計 ｃ．避難 ｄ．施設 ｅ．調査 ｆ．復興 ｇ．対 策 ｚ．その他 </t>
  </si>
  <si>
    <t xml:space="preserve">１．専門教育 </t>
  </si>
  <si>
    <t xml:space="preserve">ａ．設計教育 ｂ．環境教育 ｃ．構造教育 ｄ．材料・構法教育 ｅ． 歴史・保存再生教育 ｆ．都市計画・まちづくり教育 ｇ．防災教育 ｈ． 住教育 ｉ．ものづくり・技能教育 ｊ．倫理教育 ｋ．マネジメント教 育 ｌ．分野融合型教育 ｍ．その他 </t>
  </si>
  <si>
    <t xml:space="preserve">２．対象者別の教育 </t>
  </si>
  <si>
    <t xml:space="preserve">ａ．大学院教育 ｂ．初学者教育 ｃ．企業内教育 ｄ．継続教育・CPD ｅ．工業高校・工専の教育 ｆ．市民教育 ｇ．子ども教育 ｈ．初等教 育・中等教育 ｉ．その他 </t>
  </si>
  <si>
    <t xml:space="preserve">３．教育方法 </t>
  </si>
  <si>
    <t xml:space="preserve">ａ．国際ワークショップ ｂ．コラボレーション ｃ．e-learning・通信教 育 ｄ．情報教育（CAD、BIM など） ｅ．体験型授業・実践教育・PBL （プロジェクト・ベースド・ラーニング、プロブレム・ベースド・ラーニ ング） ｆ．スタジオ教育 ｇ．教材 ｈ．その他 </t>
  </si>
  <si>
    <t xml:space="preserve">４．制度や資格 </t>
  </si>
  <si>
    <t xml:space="preserve">ａ．教育制度 ｂ．海外の教育 ｃ．インターンシップ ｄ．資格と教育 ｅ．その他 </t>
  </si>
  <si>
    <t>数式→</t>
    <rPh sb="0" eb="2">
      <t>スウシキ</t>
    </rPh>
    <phoneticPr fontId="2"/>
  </si>
  <si>
    <t xml:space="preserve">ａ. 維持保全計画・維持管理 ｂ. 試験方法・調査・診断 ｃ．鉄筋コンク リート造躯体の補修・改修 ｄ．鉄骨造躯体の補修・改修 ｅ．木造躯体 の補修・改修 ｆ．仕上材の補修・改修 ｇ．防水の補修・改修 ｈ．補 修・改修事例 i. その他 </t>
    <phoneticPr fontId="2"/>
  </si>
  <si>
    <t xml:space="preserve">ａ．信頼性 ｂ．安全性・使用性 ｃ．基規準・設計法 ｄ．固定荷重 ｅ． 積載荷重 ｆ．雪荷重・耐雪設計 ｇ．風荷重・耐風設計 ｈ．地震荷重・ 耐震設計 ｉ．温度荷重 ｊ．施工時荷重 ｋ．その他 </t>
    <phoneticPr fontId="2"/>
  </si>
  <si>
    <t>11 情報システム技術</t>
    <rPh sb="3" eb="5">
      <t>ジョウホウ</t>
    </rPh>
    <rPh sb="9" eb="11">
      <t>ギジュツ</t>
    </rPh>
    <phoneticPr fontId="2"/>
  </si>
  <si>
    <t>99 その他</t>
    <rPh sb="5" eb="6">
      <t>タ</t>
    </rPh>
    <phoneticPr fontId="2"/>
  </si>
  <si>
    <t>部　　門</t>
    <rPh sb="0" eb="1">
      <t>ブ</t>
    </rPh>
    <rPh sb="3" eb="4">
      <t>モン</t>
    </rPh>
    <phoneticPr fontId="2"/>
  </si>
  <si>
    <t>細　　分　　類</t>
    <rPh sb="0" eb="1">
      <t>ホソ</t>
    </rPh>
    <rPh sb="3" eb="4">
      <t>ブン</t>
    </rPh>
    <rPh sb="6" eb="7">
      <t>タグイ</t>
    </rPh>
    <phoneticPr fontId="2"/>
  </si>
  <si>
    <t>細　　々　　分　　類</t>
    <rPh sb="0" eb="1">
      <t>ホソ</t>
    </rPh>
    <rPh sb="6" eb="7">
      <t>ブン</t>
    </rPh>
    <rPh sb="9" eb="10">
      <t>タグイ</t>
    </rPh>
    <phoneticPr fontId="2"/>
  </si>
  <si>
    <t>(1)</t>
    <phoneticPr fontId="2"/>
  </si>
  <si>
    <t>(2)</t>
  </si>
  <si>
    <t>(3)</t>
  </si>
  <si>
    <t>(4)</t>
  </si>
  <si>
    <t>e-mail</t>
    <phoneticPr fontId="2"/>
  </si>
  <si>
    <t>Fax. 076-220-3344</t>
    <phoneticPr fontId="2"/>
  </si>
  <si>
    <t>e-mail: aij-h@p2222.nsk.ne.jp</t>
    <phoneticPr fontId="2"/>
  </si>
  <si>
    <r>
      <rPr>
        <sz val="10"/>
        <rFont val="ＭＳ Ｐ明朝"/>
        <family val="1"/>
        <charset val="128"/>
      </rPr>
      <t>発表分野</t>
    </r>
    <rPh sb="0" eb="2">
      <t>ハッピョウ</t>
    </rPh>
    <rPh sb="2" eb="4">
      <t>ブンヤ</t>
    </rPh>
    <phoneticPr fontId="1"/>
  </si>
  <si>
    <r>
      <rPr>
        <sz val="10"/>
        <rFont val="ＭＳ Ｐ明朝"/>
        <family val="1"/>
        <charset val="128"/>
      </rPr>
      <t>部門</t>
    </r>
    <rPh sb="0" eb="2">
      <t>ブモン</t>
    </rPh>
    <phoneticPr fontId="1"/>
  </si>
  <si>
    <r>
      <rPr>
        <sz val="10"/>
        <rFont val="ＭＳ Ｐ明朝"/>
        <family val="1"/>
        <charset val="128"/>
      </rPr>
      <t>細分類</t>
    </r>
    <rPh sb="0" eb="1">
      <t>コマ</t>
    </rPh>
    <rPh sb="1" eb="3">
      <t>ブンルイ</t>
    </rPh>
    <phoneticPr fontId="1"/>
  </si>
  <si>
    <r>
      <rPr>
        <sz val="10"/>
        <rFont val="ＭＳ Ｐ明朝"/>
        <family val="1"/>
        <charset val="128"/>
      </rPr>
      <t>姓</t>
    </r>
    <rPh sb="0" eb="1">
      <t>セイ</t>
    </rPh>
    <phoneticPr fontId="1"/>
  </si>
  <si>
    <r>
      <rPr>
        <sz val="10"/>
        <rFont val="ＭＳ Ｐ明朝"/>
        <family val="1"/>
        <charset val="128"/>
      </rPr>
      <t>名</t>
    </r>
    <rPh sb="0" eb="1">
      <t>ナ</t>
    </rPh>
    <phoneticPr fontId="1"/>
  </si>
  <si>
    <r>
      <rPr>
        <sz val="10"/>
        <rFont val="ＭＳ Ｐ明朝"/>
        <family val="1"/>
        <charset val="128"/>
      </rPr>
      <t>所在地</t>
    </r>
    <rPh sb="0" eb="3">
      <t>ショザイチ</t>
    </rPh>
    <phoneticPr fontId="1"/>
  </si>
  <si>
    <r>
      <rPr>
        <sz val="10"/>
        <rFont val="ＭＳ Ｐ明朝"/>
        <family val="1"/>
        <charset val="128"/>
      </rPr>
      <t>電話番号</t>
    </r>
    <rPh sb="0" eb="2">
      <t>デンワ</t>
    </rPh>
    <rPh sb="2" eb="4">
      <t>バンゴウ</t>
    </rPh>
    <phoneticPr fontId="1"/>
  </si>
  <si>
    <r>
      <t>FAX</t>
    </r>
    <r>
      <rPr>
        <sz val="10"/>
        <rFont val="ＭＳ Ｐ明朝"/>
        <family val="1"/>
        <charset val="128"/>
      </rPr>
      <t>番号</t>
    </r>
    <rPh sb="3" eb="5">
      <t>バンゴウ</t>
    </rPh>
    <phoneticPr fontId="1"/>
  </si>
  <si>
    <r>
      <rPr>
        <sz val="10"/>
        <color theme="1"/>
        <rFont val="ＭＳ Ｐ明朝"/>
        <family val="1"/>
        <charset val="128"/>
      </rPr>
      <t>問い合わせ先</t>
    </r>
    <rPh sb="0" eb="1">
      <t>ト</t>
    </rPh>
    <rPh sb="2" eb="3">
      <t>ア</t>
    </rPh>
    <rPh sb="5" eb="6">
      <t>サキ</t>
    </rPh>
    <phoneticPr fontId="2"/>
  </si>
  <si>
    <r>
      <rPr>
        <sz val="10"/>
        <color theme="1"/>
        <rFont val="ＭＳ Ｐ明朝"/>
        <family val="1"/>
        <charset val="128"/>
      </rPr>
      <t>自宅・勤務先</t>
    </r>
    <rPh sb="0" eb="2">
      <t>ジタク</t>
    </rPh>
    <rPh sb="3" eb="6">
      <t>キンムサキ</t>
    </rPh>
    <phoneticPr fontId="2"/>
  </si>
  <si>
    <r>
      <rPr>
        <sz val="10"/>
        <color theme="1"/>
        <rFont val="ＭＳ Ｐ明朝"/>
        <family val="1"/>
        <charset val="128"/>
      </rPr>
      <t>郵便番号</t>
    </r>
    <rPh sb="0" eb="4">
      <t>ユウビンバンゴウ</t>
    </rPh>
    <phoneticPr fontId="2"/>
  </si>
  <si>
    <r>
      <rPr>
        <sz val="10"/>
        <color theme="1"/>
        <rFont val="ＭＳ Ｐ明朝"/>
        <family val="1"/>
        <charset val="128"/>
      </rPr>
      <t>氏名</t>
    </r>
    <rPh sb="0" eb="2">
      <t>シメイ</t>
    </rPh>
    <phoneticPr fontId="1"/>
  </si>
  <si>
    <r>
      <rPr>
        <sz val="10"/>
        <color theme="1"/>
        <rFont val="ＭＳ Ｐ明朝"/>
        <family val="1"/>
        <charset val="128"/>
      </rPr>
      <t>確実に連絡ができるように正確に入力してください。</t>
    </r>
    <rPh sb="0" eb="2">
      <t>カクジツ</t>
    </rPh>
    <rPh sb="3" eb="5">
      <t>レンラク</t>
    </rPh>
    <rPh sb="12" eb="14">
      <t>セイカク</t>
    </rPh>
    <rPh sb="15" eb="17">
      <t>ニュウリョク</t>
    </rPh>
    <phoneticPr fontId="2"/>
  </si>
  <si>
    <r>
      <rPr>
        <sz val="10"/>
        <color theme="1"/>
        <rFont val="ＭＳ Ｐ明朝"/>
        <family val="1"/>
        <charset val="128"/>
      </rPr>
      <t>また、連絡先が変更になった場合は速やかに北陸支部までご連絡ください。</t>
    </r>
    <rPh sb="3" eb="6">
      <t>レンラクサキ</t>
    </rPh>
    <rPh sb="7" eb="9">
      <t>ヘンコウ</t>
    </rPh>
    <rPh sb="13" eb="15">
      <t>バアイ</t>
    </rPh>
    <rPh sb="16" eb="17">
      <t>スミ</t>
    </rPh>
    <rPh sb="20" eb="22">
      <t>ホクリク</t>
    </rPh>
    <rPh sb="22" eb="24">
      <t>シブ</t>
    </rPh>
    <rPh sb="27" eb="29">
      <t>レンラク</t>
    </rPh>
    <phoneticPr fontId="2"/>
  </si>
  <si>
    <r>
      <rPr>
        <sz val="10"/>
        <color indexed="10"/>
        <rFont val="ＭＳ Ｐ明朝"/>
        <family val="1"/>
        <charset val="128"/>
      </rPr>
      <t>講演発表者</t>
    </r>
    <rPh sb="0" eb="2">
      <t>コウエン</t>
    </rPh>
    <rPh sb="2" eb="5">
      <t>ハッピョウシャ</t>
    </rPh>
    <phoneticPr fontId="1"/>
  </si>
  <si>
    <r>
      <rPr>
        <sz val="10"/>
        <color theme="1"/>
        <rFont val="ＭＳ Ｐ明朝"/>
        <family val="1"/>
        <charset val="128"/>
      </rPr>
      <t>若手優秀プレゼンテーション賞へ応募</t>
    </r>
    <rPh sb="0" eb="2">
      <t>ワカテ</t>
    </rPh>
    <rPh sb="2" eb="4">
      <t>ユウシュウ</t>
    </rPh>
    <rPh sb="13" eb="14">
      <t>ショウ</t>
    </rPh>
    <rPh sb="15" eb="17">
      <t>オウボ</t>
    </rPh>
    <phoneticPr fontId="2"/>
  </si>
  <si>
    <r>
      <rPr>
        <sz val="10"/>
        <color theme="1"/>
        <rFont val="ＭＳ Ｐ明朝"/>
        <family val="1"/>
        <charset val="128"/>
      </rPr>
      <t>生年月日</t>
    </r>
    <rPh sb="0" eb="2">
      <t>セイネン</t>
    </rPh>
    <rPh sb="2" eb="4">
      <t>ガッピ</t>
    </rPh>
    <phoneticPr fontId="2"/>
  </si>
  <si>
    <r>
      <rPr>
        <sz val="10"/>
        <color theme="1"/>
        <rFont val="ＭＳ Ｐ明朝"/>
        <family val="1"/>
        <charset val="128"/>
      </rPr>
      <t>会員番号</t>
    </r>
  </si>
  <si>
    <r>
      <rPr>
        <sz val="10"/>
        <color theme="1"/>
        <rFont val="ＭＳ Ｐ明朝"/>
        <family val="1"/>
        <charset val="128"/>
      </rPr>
      <t>共著者は</t>
    </r>
    <r>
      <rPr>
        <sz val="10"/>
        <color theme="1"/>
        <rFont val="Times New Roman"/>
        <family val="1"/>
      </rPr>
      <t>9</t>
    </r>
    <r>
      <rPr>
        <sz val="10"/>
        <color theme="1"/>
        <rFont val="ＭＳ Ｐ明朝"/>
        <family val="1"/>
        <charset val="128"/>
      </rPr>
      <t>名以内として下さい。</t>
    </r>
    <rPh sb="0" eb="3">
      <t>キョウチョシャ</t>
    </rPh>
    <rPh sb="5" eb="6">
      <t>メイ</t>
    </rPh>
    <rPh sb="6" eb="8">
      <t>イナイ</t>
    </rPh>
    <rPh sb="11" eb="12">
      <t>クダ</t>
    </rPh>
    <phoneticPr fontId="1"/>
  </si>
  <si>
    <r>
      <rPr>
        <sz val="10"/>
        <color theme="1"/>
        <rFont val="ＭＳ Ｐ明朝"/>
        <family val="1"/>
        <charset val="128"/>
      </rPr>
      <t>講演発表者は最上段の「講演発表者」欄に記入して下さい。</t>
    </r>
    <rPh sb="11" eb="13">
      <t>コウエン</t>
    </rPh>
    <rPh sb="13" eb="15">
      <t>ハッピョウ</t>
    </rPh>
    <rPh sb="15" eb="16">
      <t>シャ</t>
    </rPh>
    <rPh sb="23" eb="24">
      <t>クダ</t>
    </rPh>
    <phoneticPr fontId="2"/>
  </si>
  <si>
    <r>
      <rPr>
        <sz val="10"/>
        <color theme="1"/>
        <rFont val="ＭＳ Ｐ明朝"/>
        <family val="1"/>
        <charset val="128"/>
      </rPr>
      <t>北陸支部大会では、大会開催年度末時点で満</t>
    </r>
    <r>
      <rPr>
        <sz val="10"/>
        <color theme="1"/>
        <rFont val="Times New Roman"/>
        <family val="1"/>
      </rPr>
      <t>30</t>
    </r>
    <r>
      <rPr>
        <sz val="10"/>
        <color theme="1"/>
        <rFont val="ＭＳ Ｐ明朝"/>
        <family val="1"/>
        <charset val="128"/>
      </rPr>
      <t>歳以下の会員による優秀な研究発表に対して、「若手優秀プレゼンテーション賞」の審査・表彰を行っております。該当する会員はふるってご応募ください。希望者は生年月日を必ず記入してください。</t>
    </r>
    <rPh sb="9" eb="11">
      <t>タイカイ</t>
    </rPh>
    <rPh sb="11" eb="13">
      <t>カイサイ</t>
    </rPh>
    <phoneticPr fontId="1"/>
  </si>
  <si>
    <r>
      <rPr>
        <sz val="10"/>
        <rFont val="ＭＳ Ｐ明朝"/>
        <family val="1"/>
        <charset val="128"/>
      </rPr>
      <t>主題</t>
    </r>
    <r>
      <rPr>
        <sz val="10"/>
        <rFont val="Times New Roman"/>
        <family val="1"/>
      </rPr>
      <t>(</t>
    </r>
    <r>
      <rPr>
        <sz val="10"/>
        <rFont val="ＭＳ Ｐ明朝"/>
        <family val="1"/>
        <charset val="128"/>
      </rPr>
      <t>和文</t>
    </r>
    <r>
      <rPr>
        <sz val="10"/>
        <rFont val="Times New Roman"/>
        <family val="1"/>
      </rPr>
      <t>)</t>
    </r>
    <rPh sb="0" eb="2">
      <t>シュダイ</t>
    </rPh>
    <rPh sb="3" eb="5">
      <t>ワブン</t>
    </rPh>
    <phoneticPr fontId="1"/>
  </si>
  <si>
    <r>
      <rPr>
        <sz val="10"/>
        <color theme="1"/>
        <rFont val="ＭＳ Ｐ明朝"/>
        <family val="1"/>
        <charset val="128"/>
      </rPr>
      <t>主題</t>
    </r>
    <r>
      <rPr>
        <sz val="10"/>
        <color theme="1"/>
        <rFont val="Times New Roman"/>
        <family val="1"/>
      </rPr>
      <t>(</t>
    </r>
    <r>
      <rPr>
        <sz val="10"/>
        <color theme="1"/>
        <rFont val="ＭＳ Ｐ明朝"/>
        <family val="1"/>
        <charset val="128"/>
      </rPr>
      <t>英文</t>
    </r>
    <r>
      <rPr>
        <sz val="10"/>
        <color theme="1"/>
        <rFont val="Times New Roman"/>
        <family val="1"/>
      </rPr>
      <t>)</t>
    </r>
    <rPh sb="3" eb="5">
      <t>エイブン</t>
    </rPh>
    <phoneticPr fontId="2"/>
  </si>
  <si>
    <r>
      <rPr>
        <sz val="10"/>
        <rFont val="ＭＳ Ｐ明朝"/>
        <family val="1"/>
        <charset val="128"/>
      </rPr>
      <t>副題</t>
    </r>
    <r>
      <rPr>
        <sz val="10"/>
        <rFont val="Times New Roman"/>
        <family val="1"/>
      </rPr>
      <t>(</t>
    </r>
    <r>
      <rPr>
        <sz val="10"/>
        <rFont val="ＭＳ Ｐ明朝"/>
        <family val="1"/>
        <charset val="128"/>
      </rPr>
      <t>和文</t>
    </r>
    <r>
      <rPr>
        <sz val="10"/>
        <rFont val="Times New Roman"/>
        <family val="1"/>
      </rPr>
      <t>)</t>
    </r>
    <rPh sb="0" eb="2">
      <t>フクダイ</t>
    </rPh>
    <rPh sb="3" eb="5">
      <t>ワブン</t>
    </rPh>
    <phoneticPr fontId="1"/>
  </si>
  <si>
    <r>
      <rPr>
        <sz val="10"/>
        <color theme="1"/>
        <rFont val="ＭＳ Ｐ明朝"/>
        <family val="1"/>
        <charset val="128"/>
      </rPr>
      <t>副題</t>
    </r>
    <r>
      <rPr>
        <sz val="10"/>
        <color theme="1"/>
        <rFont val="Times New Roman"/>
        <family val="1"/>
      </rPr>
      <t>(</t>
    </r>
    <r>
      <rPr>
        <sz val="10"/>
        <color theme="1"/>
        <rFont val="ＭＳ Ｐ明朝"/>
        <family val="1"/>
        <charset val="128"/>
      </rPr>
      <t>英文</t>
    </r>
    <r>
      <rPr>
        <sz val="10"/>
        <color theme="1"/>
        <rFont val="Times New Roman"/>
        <family val="1"/>
      </rPr>
      <t>)</t>
    </r>
    <rPh sb="3" eb="5">
      <t>エイブン</t>
    </rPh>
    <phoneticPr fontId="2"/>
  </si>
  <si>
    <t>１．発表分野および発表部門番号</t>
    <phoneticPr fontId="2"/>
  </si>
  <si>
    <r>
      <rPr>
        <sz val="10"/>
        <color theme="8" tint="-0.249977111117893"/>
        <rFont val="ＭＳ Ｐ明朝"/>
        <family val="1"/>
        <charset val="128"/>
      </rPr>
      <t>共著者</t>
    </r>
    <r>
      <rPr>
        <sz val="10"/>
        <color theme="8" tint="-0.249977111117893"/>
        <rFont val="Times New Roman"/>
        <family val="1"/>
      </rPr>
      <t>1</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</si>
  <si>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2</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</si>
  <si>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3</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</si>
  <si>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4</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</si>
  <si>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5</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</si>
  <si>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6</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</si>
  <si>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7</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</si>
  <si>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8</t>
    </r>
    <r>
      <rPr>
        <sz val="11"/>
        <rFont val="ＭＳ Ｐゴシック"/>
        <family val="3"/>
        <charset val="128"/>
      </rPr>
      <t/>
    </r>
    <rPh sb="0" eb="3">
      <t>キョウチョシャ</t>
    </rPh>
    <phoneticPr fontId="1"/>
  </si>
  <si>
    <r>
      <rPr>
        <sz val="10"/>
        <color theme="8" tint="-0.249977111117893"/>
        <rFont val="ＭＳ Ｐ明朝"/>
        <family val="1"/>
        <charset val="128"/>
      </rPr>
      <t>共著者</t>
    </r>
    <r>
      <rPr>
        <sz val="10"/>
        <color theme="8" tint="-0.249977111117893"/>
        <rFont val="Times New Roman"/>
        <family val="1"/>
      </rPr>
      <t>9</t>
    </r>
    <r>
      <rPr>
        <sz val="11"/>
        <rFont val="ＭＳ Ｐゴシック"/>
        <family val="3"/>
        <charset val="128"/>
      </rPr>
      <t/>
    </r>
    <rPh sb="0" eb="3">
      <t>キョウチョシャ</t>
    </rPh>
    <phoneticPr fontId="1"/>
  </si>
  <si>
    <t>入力例</t>
    <rPh sb="0" eb="2">
      <t>ニュウリョク</t>
    </rPh>
    <rPh sb="2" eb="3">
      <t>レイ</t>
    </rPh>
    <phoneticPr fontId="2"/>
  </si>
  <si>
    <r>
      <rPr>
        <sz val="8"/>
        <color theme="8" tint="-0.249977111117893"/>
        <rFont val="ＭＳ Ｐ明朝"/>
        <family val="1"/>
        <charset val="128"/>
      </rPr>
      <t xml:space="preserve">入力例
</t>
    </r>
    <r>
      <rPr>
        <sz val="8"/>
        <color theme="8" tint="-0.249977111117893"/>
        <rFont val="Times New Roman"/>
        <family val="1"/>
      </rPr>
      <t>1995/1/17</t>
    </r>
    <rPh sb="0" eb="2">
      <t>ニュウリョク</t>
    </rPh>
    <rPh sb="2" eb="3">
      <t>レイ</t>
    </rPh>
    <phoneticPr fontId="2"/>
  </si>
  <si>
    <t>0123456</t>
    <phoneticPr fontId="2"/>
  </si>
  <si>
    <t>北陸</t>
    <rPh sb="0" eb="2">
      <t>ホクリク</t>
    </rPh>
    <phoneticPr fontId="2"/>
  </si>
  <si>
    <t>支部子</t>
    <rPh sb="0" eb="2">
      <t>シブ</t>
    </rPh>
    <rPh sb="2" eb="3">
      <t>コ</t>
    </rPh>
    <phoneticPr fontId="2"/>
  </si>
  <si>
    <t>北陸建設</t>
    <rPh sb="0" eb="2">
      <t>ホクリク</t>
    </rPh>
    <rPh sb="2" eb="4">
      <t>ケンセツ</t>
    </rPh>
    <phoneticPr fontId="2"/>
  </si>
  <si>
    <r>
      <rPr>
        <sz val="8"/>
        <color theme="1"/>
        <rFont val="ＭＳ Ｐ明朝"/>
        <family val="1"/>
        <charset val="128"/>
      </rPr>
      <t>申込番号</t>
    </r>
    <r>
      <rPr>
        <sz val="8"/>
        <color theme="1"/>
        <rFont val="Times New Roman"/>
        <family val="1"/>
      </rPr>
      <t>*</t>
    </r>
    <phoneticPr fontId="2"/>
  </si>
  <si>
    <r>
      <rPr>
        <sz val="8"/>
        <color theme="1"/>
        <rFont val="ＭＳ Ｐ明朝"/>
        <family val="1"/>
        <charset val="128"/>
      </rPr>
      <t>〒</t>
    </r>
    <r>
      <rPr>
        <sz val="8"/>
        <color theme="1"/>
        <rFont val="Times New Roman"/>
        <family val="1"/>
      </rPr>
      <t>920-0863</t>
    </r>
    <r>
      <rPr>
        <sz val="8"/>
        <color theme="1"/>
        <rFont val="ＭＳ Ｐ明朝"/>
        <family val="1"/>
        <charset val="128"/>
      </rPr>
      <t>　石川県金沢市玉川町</t>
    </r>
    <r>
      <rPr>
        <sz val="8"/>
        <color theme="1"/>
        <rFont val="Times New Roman"/>
        <family val="1"/>
      </rPr>
      <t>15</t>
    </r>
    <r>
      <rPr>
        <sz val="8"/>
        <color theme="1"/>
        <rFont val="ＭＳ Ｐ明朝"/>
        <family val="1"/>
        <charset val="128"/>
      </rPr>
      <t>番</t>
    </r>
    <r>
      <rPr>
        <sz val="8"/>
        <color theme="1"/>
        <rFont val="Times New Roman"/>
        <family val="1"/>
      </rPr>
      <t>1</t>
    </r>
    <r>
      <rPr>
        <sz val="8"/>
        <color theme="1"/>
        <rFont val="ＭＳ Ｐ明朝"/>
        <family val="1"/>
        <charset val="128"/>
      </rPr>
      <t>号　パークサイドビル</t>
    </r>
    <r>
      <rPr>
        <sz val="8"/>
        <color theme="1"/>
        <rFont val="Times New Roman"/>
        <family val="1"/>
      </rPr>
      <t>3F</t>
    </r>
  </si>
  <si>
    <r>
      <t>Tel. 076-220-5566</t>
    </r>
    <r>
      <rPr>
        <sz val="8"/>
        <color theme="1"/>
        <rFont val="ＭＳ Ｐ明朝"/>
        <family val="1"/>
        <charset val="128"/>
      </rPr>
      <t>　</t>
    </r>
    <r>
      <rPr>
        <sz val="8"/>
        <color theme="1"/>
        <rFont val="Times New Roman"/>
        <family val="1"/>
      </rPr>
      <t>[</t>
    </r>
    <r>
      <rPr>
        <sz val="8"/>
        <color theme="1"/>
        <rFont val="ＭＳ Ｐ明朝"/>
        <family val="1"/>
        <charset val="128"/>
      </rPr>
      <t>受付時間：月曜日～金曜日　</t>
    </r>
    <r>
      <rPr>
        <sz val="8"/>
        <color theme="1"/>
        <rFont val="Times New Roman"/>
        <family val="1"/>
      </rPr>
      <t>10:00</t>
    </r>
    <r>
      <rPr>
        <sz val="8"/>
        <color theme="1"/>
        <rFont val="ＭＳ Ｐ明朝"/>
        <family val="1"/>
        <charset val="128"/>
      </rPr>
      <t>～</t>
    </r>
    <r>
      <rPr>
        <sz val="8"/>
        <color theme="1"/>
        <rFont val="Times New Roman"/>
        <family val="1"/>
      </rPr>
      <t>17:00</t>
    </r>
    <r>
      <rPr>
        <sz val="8"/>
        <color theme="1"/>
        <rFont val="ＭＳ Ｐ明朝"/>
        <family val="1"/>
        <charset val="128"/>
      </rPr>
      <t>（祝日と年末・年始・夏季休暇は除く）</t>
    </r>
    <r>
      <rPr>
        <sz val="8"/>
        <color theme="1"/>
        <rFont val="Times New Roman"/>
        <family val="1"/>
      </rPr>
      <t>]</t>
    </r>
    <phoneticPr fontId="2"/>
  </si>
  <si>
    <r>
      <t>*</t>
    </r>
    <r>
      <rPr>
        <sz val="7"/>
        <color theme="1"/>
        <rFont val="ＭＳ Ｐ明朝"/>
        <family val="1"/>
        <charset val="128"/>
      </rPr>
      <t>欄は記入しないで下さい。</t>
    </r>
    <rPh sb="1" eb="2">
      <t>ラン</t>
    </rPh>
    <phoneticPr fontId="2"/>
  </si>
  <si>
    <t>123-1456</t>
    <phoneticPr fontId="2"/>
  </si>
  <si>
    <r>
      <rPr>
        <sz val="8"/>
        <color theme="8" tint="-0.249977111117893"/>
        <rFont val="ＭＳ Ｐ明朝"/>
        <family val="1"/>
        <charset val="128"/>
      </rPr>
      <t>　英数のみ　例　</t>
    </r>
    <r>
      <rPr>
        <sz val="8"/>
        <color theme="8" tint="-0.249977111117893"/>
        <rFont val="Times New Roman"/>
        <family val="1"/>
      </rPr>
      <t>108-8414</t>
    </r>
    <rPh sb="1" eb="3">
      <t>エイスウ</t>
    </rPh>
    <rPh sb="6" eb="7">
      <t>レイ</t>
    </rPh>
    <phoneticPr fontId="1"/>
  </si>
  <si>
    <r>
      <rPr>
        <sz val="8"/>
        <color theme="8" tint="-0.249977111117893"/>
        <rFont val="ＭＳ Ｐ明朝"/>
        <family val="1"/>
        <charset val="128"/>
      </rPr>
      <t>　例　東京都港区芝</t>
    </r>
    <r>
      <rPr>
        <sz val="8"/>
        <color theme="8" tint="-0.249977111117893"/>
        <rFont val="Times New Roman"/>
        <family val="1"/>
      </rPr>
      <t>5-26-20</t>
    </r>
    <rPh sb="1" eb="2">
      <t>レイ</t>
    </rPh>
    <rPh sb="3" eb="6">
      <t>トウキョウト</t>
    </rPh>
    <rPh sb="6" eb="7">
      <t>ミナト</t>
    </rPh>
    <phoneticPr fontId="1"/>
  </si>
  <si>
    <r>
      <rPr>
        <sz val="8"/>
        <color theme="8" tint="-0.249977111117893"/>
        <rFont val="ＭＳ Ｐ明朝"/>
        <family val="1"/>
        <charset val="128"/>
      </rPr>
      <t>　例　北陸　支部子</t>
    </r>
    <rPh sb="1" eb="2">
      <t>レイ</t>
    </rPh>
    <rPh sb="3" eb="5">
      <t>ホクリク</t>
    </rPh>
    <rPh sb="6" eb="8">
      <t>シブ</t>
    </rPh>
    <rPh sb="8" eb="9">
      <t>コ</t>
    </rPh>
    <phoneticPr fontId="1"/>
  </si>
  <si>
    <r>
      <rPr>
        <sz val="8"/>
        <color theme="8" tint="-0.249977111117893"/>
        <rFont val="ＭＳ Ｐ明朝"/>
        <family val="1"/>
        <charset val="128"/>
      </rPr>
      <t>　例　</t>
    </r>
    <r>
      <rPr>
        <sz val="8"/>
        <color theme="8" tint="-0.249977111117893"/>
        <rFont val="Times New Roman"/>
        <family val="1"/>
      </rPr>
      <t>03-3456-2051</t>
    </r>
    <r>
      <rPr>
        <sz val="8"/>
        <color theme="8" tint="-0.249977111117893"/>
        <rFont val="ＭＳ Ｐ明朝"/>
        <family val="1"/>
        <charset val="128"/>
      </rPr>
      <t>　※英数字は半角で入力ください。</t>
    </r>
    <rPh sb="1" eb="2">
      <t>レイ</t>
    </rPh>
    <rPh sb="17" eb="20">
      <t>エイスウジ</t>
    </rPh>
    <rPh sb="21" eb="23">
      <t>ハンカク</t>
    </rPh>
    <rPh sb="24" eb="26">
      <t>ニュウリョク</t>
    </rPh>
    <phoneticPr fontId="1"/>
  </si>
  <si>
    <r>
      <rPr>
        <sz val="8"/>
        <color theme="8" tint="-0.249977111117893"/>
        <rFont val="ＭＳ Ｐ明朝"/>
        <family val="1"/>
        <charset val="128"/>
      </rPr>
      <t>　例　</t>
    </r>
    <r>
      <rPr>
        <sz val="8"/>
        <color theme="8" tint="-0.249977111117893"/>
        <rFont val="Times New Roman"/>
        <family val="1"/>
      </rPr>
      <t>03-3456-2058</t>
    </r>
    <rPh sb="1" eb="2">
      <t>レイ</t>
    </rPh>
    <phoneticPr fontId="1"/>
  </si>
  <si>
    <r>
      <rPr>
        <sz val="8"/>
        <color theme="8" tint="-0.249977111117893"/>
        <rFont val="ＭＳ Ｐゴシック"/>
        <family val="3"/>
        <charset val="128"/>
      </rPr>
      <t>　例　</t>
    </r>
    <r>
      <rPr>
        <sz val="8"/>
        <color theme="8" tint="-0.249977111117893"/>
        <rFont val="Times New Roman"/>
        <family val="1"/>
      </rPr>
      <t>info@aij.or.jp</t>
    </r>
    <rPh sb="1" eb="2">
      <t>レイ</t>
    </rPh>
    <phoneticPr fontId="1"/>
  </si>
  <si>
    <t>★選択ボタンの操作と水色枠にのみご入力ください。</t>
    <rPh sb="1" eb="3">
      <t>センタク</t>
    </rPh>
    <rPh sb="7" eb="9">
      <t>ソウサ</t>
    </rPh>
    <rPh sb="10" eb="12">
      <t>ミズイロ</t>
    </rPh>
    <rPh sb="12" eb="13">
      <t>ワク</t>
    </rPh>
    <rPh sb="17" eb="19">
      <t>ニュウリョク</t>
    </rPh>
    <phoneticPr fontId="2"/>
  </si>
  <si>
    <t xml:space="preserve">ａ．屋根 ｂ．外壁 ｃ．内装 ｄ．床 ｅ．開口部 ｆ．汚れ ｇ．その他 </t>
    <phoneticPr fontId="2"/>
  </si>
  <si>
    <t xml:space="preserve">ａ．火災事例・火災統計 ｂ．火災リスク・火災安全性評価 ｃ．火災安 全設計 ｄ．総合防災 ｅ．その他 ７．都市火災・広域災害 ａ．都市火災性状 ｂ．広域避難 ｃ．災害対応 ｄ．その他 </t>
    <phoneticPr fontId="2"/>
  </si>
  <si>
    <t>13 教育</t>
    <rPh sb="3" eb="5">
      <t>キョウイク</t>
    </rPh>
    <phoneticPr fontId="2"/>
  </si>
  <si>
    <t>大橋</t>
    <rPh sb="0" eb="2">
      <t>オオハシ</t>
    </rPh>
    <phoneticPr fontId="2"/>
  </si>
  <si>
    <t>巨泉</t>
    <rPh sb="0" eb="1">
      <t>キョ</t>
    </rPh>
    <rPh sb="1" eb="2">
      <t>セン</t>
    </rPh>
    <phoneticPr fontId="2"/>
  </si>
  <si>
    <t>早稲田大学</t>
    <rPh sb="0" eb="3">
      <t>ワセダ</t>
    </rPh>
    <rPh sb="3" eb="5">
      <t>ダイガク</t>
    </rPh>
    <phoneticPr fontId="2"/>
  </si>
  <si>
    <t>2345678</t>
    <phoneticPr fontId="2"/>
  </si>
  <si>
    <t>3456789</t>
    <phoneticPr fontId="2"/>
  </si>
  <si>
    <t>4567891</t>
    <phoneticPr fontId="2"/>
  </si>
  <si>
    <t>5678912</t>
    <phoneticPr fontId="2"/>
  </si>
  <si>
    <t>篠沢</t>
    <rPh sb="0" eb="2">
      <t>シノザワ</t>
    </rPh>
    <phoneticPr fontId="2"/>
  </si>
  <si>
    <t>秀雄</t>
    <rPh sb="0" eb="2">
      <t>ヒデオ</t>
    </rPh>
    <phoneticPr fontId="2"/>
  </si>
  <si>
    <t>学習院大学</t>
    <rPh sb="0" eb="3">
      <t>ガクシュウイン</t>
    </rPh>
    <rPh sb="3" eb="5">
      <t>ダイガク</t>
    </rPh>
    <phoneticPr fontId="2"/>
  </si>
  <si>
    <t>南田</t>
    <rPh sb="0" eb="2">
      <t>ミナミダ</t>
    </rPh>
    <phoneticPr fontId="2"/>
  </si>
  <si>
    <t>洋子</t>
    <rPh sb="0" eb="2">
      <t>ヨウコ</t>
    </rPh>
    <phoneticPr fontId="2"/>
  </si>
  <si>
    <t>はら</t>
    <phoneticPr fontId="2"/>
  </si>
  <si>
    <t>たいら</t>
    <phoneticPr fontId="2"/>
  </si>
  <si>
    <t>竹下</t>
    <rPh sb="0" eb="2">
      <t>タケシタ</t>
    </rPh>
    <phoneticPr fontId="2"/>
  </si>
  <si>
    <t>景子</t>
    <rPh sb="0" eb="2">
      <t>ケイコ</t>
    </rPh>
    <phoneticPr fontId="2"/>
  </si>
  <si>
    <t>文化学院</t>
    <rPh sb="0" eb="2">
      <t>ブンカ</t>
    </rPh>
    <rPh sb="2" eb="4">
      <t>ガクイン</t>
    </rPh>
    <phoneticPr fontId="2"/>
  </si>
  <si>
    <t>東京女子大学</t>
    <rPh sb="0" eb="2">
      <t>トウキョウ</t>
    </rPh>
    <rPh sb="2" eb="4">
      <t>ジョシ</t>
    </rPh>
    <rPh sb="4" eb="6">
      <t>ダイガク</t>
    </rPh>
    <phoneticPr fontId="2"/>
  </si>
  <si>
    <t>長野県新潟市富山町1-2-3</t>
    <rPh sb="0" eb="3">
      <t>ナガノケン</t>
    </rPh>
    <rPh sb="3" eb="6">
      <t>ニイガタシ</t>
    </rPh>
    <rPh sb="6" eb="8">
      <t>トヤマ</t>
    </rPh>
    <rPh sb="8" eb="9">
      <t>マチ</t>
    </rPh>
    <phoneticPr fontId="2"/>
  </si>
  <si>
    <t>大橋　巨泉</t>
    <rPh sb="0" eb="2">
      <t>オオハシ</t>
    </rPh>
    <rPh sb="3" eb="4">
      <t>キョ</t>
    </rPh>
    <rPh sb="4" eb="5">
      <t>セン</t>
    </rPh>
    <phoneticPr fontId="2"/>
  </si>
  <si>
    <t>03-4567-8901</t>
    <phoneticPr fontId="2"/>
  </si>
  <si>
    <t>03-4567-8902</t>
    <phoneticPr fontId="2"/>
  </si>
  <si>
    <t>802313</t>
    <phoneticPr fontId="2"/>
  </si>
  <si>
    <t>北陸支部の管理エリアに100万都市を構築する一案</t>
    <phoneticPr fontId="2"/>
  </si>
  <si>
    <t>A plan to build megacities in the administrative area of the Hokuriku branch</t>
    <phoneticPr fontId="2"/>
  </si>
  <si>
    <t>(その2)　パンダを誘致することによる定住人口の増加の検討</t>
    <phoneticPr fontId="2"/>
  </si>
  <si>
    <t>Part 2: Investigation of increase in settlement population by attracting panda</t>
    <phoneticPr fontId="2"/>
  </si>
  <si>
    <t>に全部設計</t>
    <rPh sb="1" eb="3">
      <t>ゼンブ</t>
    </rPh>
    <rPh sb="3" eb="5">
      <t>セッケイ</t>
    </rPh>
    <phoneticPr fontId="2"/>
  </si>
  <si>
    <t>howmuch@sekai.marugoto.ac.jp</t>
    <phoneticPr fontId="2"/>
  </si>
  <si>
    <t xml:space="preserve">1 コンクリート用材料 </t>
  </si>
  <si>
    <t xml:space="preserve">1 荷重・信頼性 </t>
  </si>
  <si>
    <t xml:space="preserve">1 材料・物品の燃焼性 </t>
  </si>
  <si>
    <t xml:space="preserve">1 環境心理・生理 </t>
  </si>
  <si>
    <t xml:space="preserve">1 住宅計画 </t>
  </si>
  <si>
    <t xml:space="preserve">1 農村計画論 </t>
  </si>
  <si>
    <t xml:space="preserve">1 都市論と都市形成史 </t>
  </si>
  <si>
    <t xml:space="preserve">1 建築社会システム </t>
  </si>
  <si>
    <t>1 日本建築史</t>
  </si>
  <si>
    <t xml:space="preserve">1 計画・デザイン </t>
  </si>
  <si>
    <t>1 システム化技術</t>
  </si>
  <si>
    <t xml:space="preserve">1 専門教育 </t>
  </si>
  <si>
    <t>2 モルタル・コンクリートの物性</t>
  </si>
  <si>
    <t xml:space="preserve">2 振動 </t>
  </si>
  <si>
    <t xml:space="preserve">2 火災・煙流動性状 </t>
  </si>
  <si>
    <t xml:space="preserve">2 室内音響・音環境 </t>
  </si>
  <si>
    <t xml:space="preserve">2 施設計画 </t>
  </si>
  <si>
    <t xml:space="preserve">2 むらづくり・主体形成 </t>
  </si>
  <si>
    <t xml:space="preserve">2 都市像と計画 </t>
  </si>
  <si>
    <t xml:space="preserve">2 ハウジング </t>
  </si>
  <si>
    <t>2 日本近代建築史</t>
  </si>
  <si>
    <t xml:space="preserve">2 環境 </t>
  </si>
  <si>
    <t>2 設計システム・CAD・BIM</t>
  </si>
  <si>
    <t xml:space="preserve">2 対象者別の教育 </t>
  </si>
  <si>
    <t xml:space="preserve">3 コンクリート工事の施工・管理 </t>
  </si>
  <si>
    <t xml:space="preserve">3 応用力学・構造解析 </t>
  </si>
  <si>
    <t xml:space="preserve">3 避難安全 </t>
  </si>
  <si>
    <t xml:space="preserve">3 環境騒音 </t>
  </si>
  <si>
    <t xml:space="preserve">3 計画基礎 </t>
  </si>
  <si>
    <t xml:space="preserve">3 国土形成 </t>
  </si>
  <si>
    <t xml:space="preserve">3 市街地変容と都市・地域の再生 </t>
  </si>
  <si>
    <t xml:space="preserve">3 建築生産 </t>
  </si>
  <si>
    <t>3 東洋建築史（オリエントを含む）</t>
  </si>
  <si>
    <t xml:space="preserve">3 構造 </t>
  </si>
  <si>
    <t>3 生産情報システム</t>
  </si>
  <si>
    <t xml:space="preserve">3 教育方法 </t>
  </si>
  <si>
    <t xml:space="preserve">4 基礎構造 </t>
  </si>
  <si>
    <t xml:space="preserve">4 防・耐火性 </t>
  </si>
  <si>
    <t xml:space="preserve">4 騒音・固体音 </t>
  </si>
  <si>
    <t xml:space="preserve">4 構法計画 </t>
  </si>
  <si>
    <t xml:space="preserve">4 景観・環境資産 </t>
  </si>
  <si>
    <t xml:space="preserve">4 地区とコミュニティ </t>
  </si>
  <si>
    <t xml:space="preserve">4 ストック・資産 </t>
  </si>
  <si>
    <t>4 西洋建築史</t>
  </si>
  <si>
    <t xml:space="preserve">4 材料・施工 </t>
  </si>
  <si>
    <t>4 FM システム</t>
  </si>
  <si>
    <t xml:space="preserve">4 制度や資格 </t>
  </si>
  <si>
    <t>5 無機系材料・工法・工事</t>
  </si>
  <si>
    <t xml:space="preserve">5 原子力プラント </t>
  </si>
  <si>
    <t xml:space="preserve">5 防災設備 </t>
  </si>
  <si>
    <t xml:space="preserve">5 環境振動 </t>
  </si>
  <si>
    <t xml:space="preserve">5 設計計画 </t>
  </si>
  <si>
    <t xml:space="preserve">5 農村都市共生・まちづくり </t>
  </si>
  <si>
    <t xml:space="preserve">5 都市環境と防災 </t>
  </si>
  <si>
    <t xml:space="preserve">99 その他 </t>
  </si>
  <si>
    <t>5 西洋近代建築史</t>
  </si>
  <si>
    <t xml:space="preserve">5 保全・管理 </t>
  </si>
  <si>
    <t>5 図形処理・ 画像処理</t>
  </si>
  <si>
    <t>99 その他</t>
  </si>
  <si>
    <t xml:space="preserve">6 鉄骨製作・鉄骨工事・金属系材料 </t>
  </si>
  <si>
    <t xml:space="preserve">6 シェル・空間構造 </t>
  </si>
  <si>
    <t xml:space="preserve">6 安全設計・安全性評価 </t>
  </si>
  <si>
    <t xml:space="preserve">6 光・色 </t>
  </si>
  <si>
    <t xml:space="preserve"> 99 その他 </t>
  </si>
  <si>
    <t xml:space="preserve">6 集落・集住文化・土地利用 </t>
  </si>
  <si>
    <t xml:space="preserve">6 景観と都市デザイン </t>
  </si>
  <si>
    <t/>
  </si>
  <si>
    <t>6 建築論</t>
  </si>
  <si>
    <t xml:space="preserve">6 津波 </t>
  </si>
  <si>
    <t>6 数値解析・シミュレーション・数理計画・数理統計</t>
  </si>
  <si>
    <t xml:space="preserve">7 有機系材料・工法・工事 </t>
  </si>
  <si>
    <t xml:space="preserve">7 木質構造 〔材料・部材〕 </t>
  </si>
  <si>
    <t xml:space="preserve">7 電磁環境、電気設備・電磁波応 用技術 </t>
  </si>
  <si>
    <t xml:space="preserve">7 住居・住生活・生活文化 </t>
  </si>
  <si>
    <t xml:space="preserve">7 制度と行政 </t>
  </si>
  <si>
    <t>7 意匠論</t>
  </si>
  <si>
    <t>7 知的システム・ソフトコンピューティン グ</t>
  </si>
  <si>
    <t xml:space="preserve">8 防水材料・工法・工事 </t>
  </si>
  <si>
    <t xml:space="preserve">8 鉄筋コンクリート構造 〔材料〕 </t>
  </si>
  <si>
    <t xml:space="preserve">8 熱 </t>
  </si>
  <si>
    <t xml:space="preserve">8 地域施設計画・デザイン </t>
  </si>
  <si>
    <t xml:space="preserve">8 参加と組織 </t>
  </si>
  <si>
    <t>8 都市史</t>
  </si>
  <si>
    <t>8 制御・ロボット</t>
  </si>
  <si>
    <t xml:space="preserve">9 工事・品質管理 </t>
  </si>
  <si>
    <t xml:space="preserve">9 プレストレストコンクリート構 造 〔材料〕 </t>
  </si>
  <si>
    <t xml:space="preserve">9 湿気 </t>
  </si>
  <si>
    <t xml:space="preserve">9 地域の再生・復興 </t>
  </si>
  <si>
    <t xml:space="preserve">9 教育と資格 </t>
  </si>
  <si>
    <t>9 保存（保存論、保存技術、建築資料など）</t>
  </si>
  <si>
    <t>9 センシング・モニタリング</t>
  </si>
  <si>
    <t xml:space="preserve">10 仮設・山留工事 </t>
  </si>
  <si>
    <t xml:space="preserve">10 鉄骨構造 〔設計法〕 </t>
  </si>
  <si>
    <t xml:space="preserve">10 温熱感 </t>
  </si>
  <si>
    <t>10 複雑系</t>
  </si>
  <si>
    <t xml:space="preserve">11 土・地業工事 </t>
  </si>
  <si>
    <t xml:space="preserve">11 壁式構造・組積造 </t>
  </si>
  <si>
    <t xml:space="preserve">11 環境共生型建築（建築熱環境デ ザイン） </t>
  </si>
  <si>
    <t>11 アルゴリズミック･デザイン</t>
  </si>
  <si>
    <t xml:space="preserve">12 機械・ロボット工法 </t>
  </si>
  <si>
    <t xml:space="preserve">12 鋼・コンクリート合成構造 </t>
  </si>
  <si>
    <t xml:space="preserve">12 空気流動基礎 </t>
  </si>
  <si>
    <t>12  感性工学</t>
  </si>
  <si>
    <t xml:space="preserve">13 耐久計画・耐久設計 </t>
  </si>
  <si>
    <t xml:space="preserve">13 空気流動応用 </t>
  </si>
  <si>
    <t>13 デザイン科学</t>
  </si>
  <si>
    <t xml:space="preserve">14 改修・維持保全 </t>
  </si>
  <si>
    <t xml:space="preserve">14 空気質基礎 </t>
  </si>
  <si>
    <t>14 データベース</t>
  </si>
  <si>
    <t xml:space="preserve">15 解体 </t>
  </si>
  <si>
    <t xml:space="preserve">15 空気質応用 </t>
  </si>
  <si>
    <t>15 GIS</t>
  </si>
  <si>
    <t xml:space="preserve">16 地球環境・資源 </t>
  </si>
  <si>
    <t xml:space="preserve">16 水環境・給排水衛生設備 </t>
  </si>
  <si>
    <t>16 環境・地球環境</t>
  </si>
  <si>
    <t xml:space="preserve">17 部位別材料・仕上げ・性能評価 </t>
  </si>
  <si>
    <t xml:space="preserve">17 空調システム </t>
  </si>
  <si>
    <t>17 教育システム</t>
  </si>
  <si>
    <t xml:space="preserve">18 熱源システム </t>
  </si>
  <si>
    <t>18 相互 運用</t>
  </si>
  <si>
    <t xml:space="preserve">19 建築設備応用 </t>
  </si>
  <si>
    <t>19 コラボレーション</t>
  </si>
  <si>
    <t xml:space="preserve">20 都市環境・都市設備 </t>
  </si>
  <si>
    <t>20 都市・地域</t>
  </si>
  <si>
    <t xml:space="preserve">21 環境設計 </t>
  </si>
  <si>
    <t>21 景観</t>
  </si>
  <si>
    <t xml:space="preserve">22 サステナブル環境 </t>
  </si>
  <si>
    <t>22 人間科学</t>
  </si>
  <si>
    <t>23 防災</t>
  </si>
  <si>
    <t>24 ユビキタス</t>
  </si>
  <si>
    <t>99 その 他</t>
  </si>
  <si>
    <t xml:space="preserve">4 特殊仕様のコンクリート </t>
    <phoneticPr fontId="2"/>
  </si>
  <si>
    <r>
      <rPr>
        <sz val="10"/>
        <color theme="1"/>
        <rFont val="ＭＳ Ｐ明朝"/>
        <family val="1"/>
        <charset val="128"/>
      </rPr>
      <t>所属名称</t>
    </r>
    <r>
      <rPr>
        <sz val="10"/>
        <color theme="1"/>
        <rFont val="Times New Roman"/>
        <family val="1"/>
      </rPr>
      <t xml:space="preserve"> </t>
    </r>
    <r>
      <rPr>
        <sz val="7"/>
        <color theme="1"/>
        <rFont val="Times New Roman"/>
        <family val="1"/>
      </rPr>
      <t>(</t>
    </r>
    <r>
      <rPr>
        <sz val="7"/>
        <color theme="1"/>
        <rFont val="ＭＳ Ｐ明朝"/>
        <family val="1"/>
        <charset val="128"/>
      </rPr>
      <t>部署名は不要。複数ある場合は代表の</t>
    </r>
    <r>
      <rPr>
        <sz val="7"/>
        <color theme="1"/>
        <rFont val="Times New Roman"/>
        <family val="1"/>
      </rPr>
      <t>1</t>
    </r>
    <r>
      <rPr>
        <sz val="7"/>
        <color theme="1"/>
        <rFont val="ＭＳ Ｐ明朝"/>
        <family val="1"/>
        <charset val="128"/>
      </rPr>
      <t>機関を記載</t>
    </r>
    <r>
      <rPr>
        <sz val="7"/>
        <color theme="1"/>
        <rFont val="Times New Roman"/>
        <family val="1"/>
      </rPr>
      <t>)</t>
    </r>
    <rPh sb="10" eb="12">
      <t>フヨウ</t>
    </rPh>
    <phoneticPr fontId="2"/>
  </si>
  <si>
    <t>講演発表者と共著者の会員番号，氏名，所属名称を正確に記入して下さい（非会員の方は会員番号は不要）。</t>
    <rPh sb="30" eb="31">
      <t>クダ</t>
    </rPh>
    <rPh sb="34" eb="37">
      <t>ヒカイイン</t>
    </rPh>
    <rPh sb="38" eb="39">
      <t>カタ</t>
    </rPh>
    <rPh sb="40" eb="42">
      <t>カイイン</t>
    </rPh>
    <rPh sb="42" eb="44">
      <t>バンゴウ</t>
    </rPh>
    <rPh sb="45" eb="47">
      <t>フヨウ</t>
    </rPh>
    <phoneticPr fontId="2"/>
  </si>
  <si>
    <r>
      <rPr>
        <sz val="10"/>
        <color theme="1"/>
        <rFont val="ＭＳ Ｐ明朝"/>
        <family val="1"/>
        <charset val="128"/>
      </rPr>
      <t>この連絡先は、報告集</t>
    </r>
    <r>
      <rPr>
        <sz val="10"/>
        <color theme="1"/>
        <rFont val="Times New Roman"/>
        <family val="1"/>
      </rPr>
      <t>(CD-ROM)</t>
    </r>
    <r>
      <rPr>
        <sz val="10"/>
        <color theme="1"/>
        <rFont val="ＭＳ Ｐ明朝"/>
        <family val="1"/>
        <charset val="128"/>
      </rPr>
      <t>の送付先、本件に関する問い合わせ先、となります。</t>
    </r>
    <rPh sb="2" eb="5">
      <t>レンラクサキ</t>
    </rPh>
    <rPh sb="7" eb="9">
      <t>ホウコク</t>
    </rPh>
    <rPh sb="9" eb="10">
      <t>シュウ</t>
    </rPh>
    <rPh sb="19" eb="22">
      <t>ソウフサキ</t>
    </rPh>
    <rPh sb="23" eb="25">
      <t>ホンケン</t>
    </rPh>
    <rPh sb="26" eb="27">
      <t>カン</t>
    </rPh>
    <rPh sb="29" eb="30">
      <t>ト</t>
    </rPh>
    <rPh sb="31" eb="32">
      <t>ア</t>
    </rPh>
    <rPh sb="34" eb="35">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</si>
</sst>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度　日本建築学会北陸支部大会　発表申込書&quot;"/>
  </numFmts>
  <fonts count="41" x14ac:knownFonts="1">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8"/>
      <color theme="10"/>
      <name val="ＭＳ Ｐゴシック"/>
      <family val="2"/>
      <charset val="128"/>
      <scheme val="minor"/>
    </font>
    <font>
      <sz val="7"/>
      <color theme="1"/>
      <name val="ＭＳ Ｐゴシック"/>
      <family val="2"/>
      <charset val="128"/>
      <scheme val="minor"/>
    </font>
    <font>
      <u/>
      <sz val="8"/>
      <color theme="10"/>
      <name val="ＭＳ Ｐゴシック"/>
      <family val="3"/>
      <charset val="128"/>
      <scheme val="minor"/>
    </font>
    <font>
      <sz val="9"/>
      <color rgb="FF000000"/>
      <name val="Meiryo UI"/>
      <family val="3"/>
      <charset val="128"/>
    </font>
    <font>
      <sz val="10"/>
      <color theme="8" tint="-0.249977111117893"/>
      <name val="ＭＳ Ｐゴシック"/>
      <family val="3"/>
      <charset val="128"/>
      <scheme val="minor"/>
    </font>
    <font>
      <sz val="12"/>
      <color theme="1"/>
      <name val="ＭＳ Ｐゴシック"/>
      <family val="3"/>
      <charset val="128"/>
      <scheme val="minor"/>
    </font>
    <font>
      <sz val="10"/>
      <color theme="1"/>
      <name val="Times New Roman"/>
      <family val="1"/>
    </font>
    <font>
      <sz val="10"/>
      <color theme="1"/>
      <name val="Arial Unicode MS"/>
      <family val="3"/>
      <charset val="128"/>
    </font>
    <font>
      <sz val="11"/>
      <color theme="1"/>
      <name val="Arial Unicode MS"/>
      <family val="3"/>
      <charset val="128"/>
    </font>
    <font>
      <sz val="10"/>
      <color theme="1"/>
      <name val="ＭＳ Ｐ明朝"/>
      <family val="1"/>
      <charset val="128"/>
    </font>
    <font>
      <sz val="10"/>
      <color theme="8" tint="-0.249977111117893"/>
      <name val="ＭＳ Ｐ明朝"/>
      <family val="1"/>
      <charset val="128"/>
    </font>
    <font>
      <sz val="10"/>
      <name val="ＭＳ Ｐ明朝"/>
      <family val="1"/>
      <charset val="128"/>
    </font>
    <font>
      <sz val="10"/>
      <color indexed="10"/>
      <name val="ＭＳ Ｐ明朝"/>
      <family val="1"/>
      <charset val="128"/>
    </font>
    <font>
      <sz val="10"/>
      <color theme="8"/>
      <name val="ＭＳ Ｐ明朝"/>
      <family val="1"/>
      <charset val="128"/>
    </font>
    <font>
      <sz val="10"/>
      <name val="Times New Roman"/>
      <family val="1"/>
    </font>
    <font>
      <sz val="10"/>
      <color theme="8" tint="-0.249977111117893"/>
      <name val="Times New Roman"/>
      <family val="1"/>
    </font>
    <font>
      <sz val="10"/>
      <color indexed="10"/>
      <name val="Times New Roman"/>
      <family val="1"/>
    </font>
    <font>
      <sz val="12"/>
      <color theme="1"/>
      <name val="Times New Roman"/>
      <family val="1"/>
    </font>
    <font>
      <sz val="9"/>
      <color theme="1"/>
      <name val="Arial Unicode MS"/>
      <family val="3"/>
      <charset val="128"/>
    </font>
    <font>
      <sz val="7"/>
      <color theme="1"/>
      <name val="Times New Roman"/>
      <family val="1"/>
    </font>
    <font>
      <sz val="7"/>
      <color theme="1"/>
      <name val="ＭＳ Ｐ明朝"/>
      <family val="1"/>
      <charset val="128"/>
    </font>
    <font>
      <sz val="8"/>
      <color theme="1"/>
      <name val="ＭＳ Ｐ明朝"/>
      <family val="1"/>
      <charset val="128"/>
    </font>
    <font>
      <sz val="8"/>
      <color theme="1"/>
      <name val="Times New Roman"/>
      <family val="1"/>
    </font>
    <font>
      <sz val="8"/>
      <color theme="8" tint="-0.249977111117893"/>
      <name val="ＭＳ Ｐ明朝"/>
      <family val="1"/>
      <charset val="128"/>
    </font>
    <font>
      <sz val="8"/>
      <color theme="8" tint="-0.249977111117893"/>
      <name val="Times New Roman"/>
      <family val="1"/>
    </font>
    <font>
      <sz val="8"/>
      <color theme="10"/>
      <name val="ＭＳ Ｐ明朝"/>
      <family val="1"/>
      <charset val="128"/>
    </font>
    <font>
      <sz val="8"/>
      <name val="Times New Roman"/>
      <family val="1"/>
    </font>
    <font>
      <sz val="10"/>
      <color rgb="FFFF0000"/>
      <name val="ＭＳ Ｐ明朝"/>
      <family val="1"/>
      <charset val="128"/>
    </font>
    <font>
      <sz val="8"/>
      <color theme="8" tint="-0.249977111117893"/>
      <name val="ＭＳ Ｐゴシック"/>
      <family val="3"/>
      <charset val="128"/>
    </font>
    <font>
      <sz val="10"/>
      <color theme="10"/>
      <name val="Arial Unicode MS"/>
      <family val="3"/>
      <charset val="128"/>
    </font>
    <font>
      <sz val="18"/>
      <color rgb="FFFF0000"/>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5">
    <border>
      <left/>
      <right/>
      <top/>
      <bottom/>
      <diagonal/>
    </border>
    <border>
      <left style="hair">
        <color theme="0" tint="-0.34998626667073579"/>
      </left>
      <right style="hair">
        <color theme="0"/>
      </right>
      <top style="hair">
        <color theme="0" tint="-0.34998626667073579"/>
      </top>
      <bottom style="hair">
        <color theme="0"/>
      </bottom>
      <diagonal/>
    </border>
    <border>
      <left style="hair">
        <color theme="0" tint="-0.34998626667073579"/>
      </left>
      <right/>
      <top style="hair">
        <color theme="0" tint="-0.34998626667073579"/>
      </top>
      <bottom style="hair">
        <color theme="0"/>
      </bottom>
      <diagonal/>
    </border>
    <border>
      <left/>
      <right/>
      <top style="hair">
        <color theme="0" tint="-0.34998626667073579"/>
      </top>
      <bottom style="hair">
        <color theme="0"/>
      </bottom>
      <diagonal/>
    </border>
    <border>
      <left/>
      <right style="hair">
        <color theme="0"/>
      </right>
      <top style="hair">
        <color theme="0" tint="-0.34998626667073579"/>
      </top>
      <bottom style="hair">
        <color theme="0"/>
      </bottom>
      <diagonal/>
    </border>
    <border>
      <left style="hair">
        <color theme="0" tint="-0.34998626667073579"/>
      </left>
      <right/>
      <top style="hair">
        <color theme="0" tint="-0.34998626667073579"/>
      </top>
      <bottom/>
      <diagonal/>
    </border>
    <border>
      <left/>
      <right/>
      <top style="hair">
        <color theme="0" tint="-0.34998626667073579"/>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6">
    <xf numFmtId="0" fontId="0" fillId="0" borderId="0" xfId="0">
      <alignment vertical="center"/>
    </xf>
    <xf numFmtId="0" fontId="6"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8" fillId="0" borderId="0" xfId="0" applyFont="1" applyAlignment="1">
      <alignment vertical="top"/>
    </xf>
    <xf numFmtId="0" fontId="10" fillId="0" borderId="0" xfId="0" applyFont="1" applyAlignment="1">
      <alignment vertical="center"/>
    </xf>
    <xf numFmtId="0" fontId="5" fillId="0" borderId="0" xfId="0" applyFont="1" applyAlignment="1">
      <alignment horizontal="center" vertical="top"/>
    </xf>
    <xf numFmtId="0" fontId="5" fillId="0" borderId="0" xfId="0" applyFont="1" applyAlignment="1">
      <alignment horizontal="center" vertical="top" wrapText="1"/>
    </xf>
    <xf numFmtId="0" fontId="7" fillId="0" borderId="0" xfId="0" applyFont="1" applyAlignment="1">
      <alignment vertical="center" wrapText="1"/>
    </xf>
    <xf numFmtId="0" fontId="6" fillId="0" borderId="0" xfId="0" applyFont="1" applyAlignment="1">
      <alignment vertical="center" wrapText="1"/>
    </xf>
    <xf numFmtId="0" fontId="8" fillId="0" borderId="0" xfId="0" applyFont="1">
      <alignment vertical="center"/>
    </xf>
    <xf numFmtId="0" fontId="8" fillId="0" borderId="0" xfId="0" applyFont="1" applyAlignment="1">
      <alignment horizontal="centerContinuous" vertical="center"/>
    </xf>
    <xf numFmtId="0" fontId="13" fillId="0" borderId="0" xfId="0" applyFont="1">
      <alignment vertical="center"/>
    </xf>
    <xf numFmtId="0" fontId="14" fillId="0" borderId="0" xfId="0" applyFont="1" applyAlignment="1">
      <alignment horizontal="centerContinuous" vertical="center"/>
    </xf>
    <xf numFmtId="0" fontId="14" fillId="0" borderId="0" xfId="0" applyFont="1">
      <alignment vertical="center"/>
    </xf>
    <xf numFmtId="0" fontId="18" fillId="0" borderId="0" xfId="0" applyFont="1">
      <alignment vertical="center"/>
    </xf>
    <xf numFmtId="0" fontId="18" fillId="0" borderId="0" xfId="0" applyFont="1" applyAlignment="1">
      <alignment horizontal="centerContinuous"/>
    </xf>
    <xf numFmtId="0" fontId="15" fillId="0" borderId="0" xfId="0" applyFont="1">
      <alignment vertical="center"/>
    </xf>
    <xf numFmtId="0" fontId="15" fillId="0" borderId="0" xfId="0" applyFont="1" applyAlignment="1">
      <alignment vertical="top"/>
    </xf>
    <xf numFmtId="0" fontId="24" fillId="0" borderId="0" xfId="0" applyFont="1">
      <alignment vertical="center"/>
    </xf>
    <xf numFmtId="0" fontId="25" fillId="0" borderId="0" xfId="0" applyFont="1">
      <alignment vertical="center"/>
    </xf>
    <xf numFmtId="0" fontId="15" fillId="0" borderId="0" xfId="0" applyFont="1" applyAlignment="1">
      <alignment horizontal="center"/>
    </xf>
    <xf numFmtId="0" fontId="15" fillId="0" borderId="0" xfId="0" applyFont="1" applyAlignment="1">
      <alignment horizontal="centerContinuous"/>
    </xf>
    <xf numFmtId="0" fontId="15" fillId="0" borderId="0" xfId="0" applyFont="1" applyAlignment="1">
      <alignment horizontal="center" vertical="center"/>
    </xf>
    <xf numFmtId="0" fontId="15" fillId="0" borderId="0" xfId="0" quotePrefix="1" applyFont="1" applyAlignment="1">
      <alignment horizontal="right" vertical="center"/>
    </xf>
    <xf numFmtId="0" fontId="15" fillId="0" borderId="0" xfId="0" quotePrefix="1" applyFont="1" applyAlignment="1">
      <alignment horizontal="right" vertical="top"/>
    </xf>
    <xf numFmtId="0" fontId="23" fillId="0" borderId="0" xfId="0" applyFont="1" applyAlignment="1">
      <alignment horizontal="left" vertical="top"/>
    </xf>
    <xf numFmtId="0" fontId="15" fillId="0" borderId="0" xfId="0" applyFont="1" applyAlignment="1">
      <alignment horizontal="left" vertical="top"/>
    </xf>
    <xf numFmtId="0" fontId="32" fillId="0" borderId="0" xfId="0" applyFont="1" applyAlignment="1">
      <alignment horizontal="right" vertical="center"/>
    </xf>
    <xf numFmtId="0" fontId="33" fillId="0" borderId="0" xfId="0" applyFont="1" applyAlignment="1">
      <alignment vertical="center" wrapText="1"/>
    </xf>
    <xf numFmtId="49" fontId="33" fillId="0" borderId="0" xfId="0" applyNumberFormat="1" applyFont="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4" fillId="0" borderId="0" xfId="1" applyFont="1">
      <alignment vertical="center"/>
    </xf>
    <xf numFmtId="0" fontId="31" fillId="0" borderId="0" xfId="0" applyFont="1">
      <alignment vertical="center"/>
    </xf>
    <xf numFmtId="0" fontId="30" fillId="0" borderId="0" xfId="0" applyFont="1">
      <alignment vertical="center"/>
    </xf>
    <xf numFmtId="0" fontId="28" fillId="0" borderId="0" xfId="0" applyFont="1" applyAlignment="1">
      <alignment horizontal="right" vertical="center"/>
    </xf>
    <xf numFmtId="0" fontId="31" fillId="0" borderId="7" xfId="0" applyFont="1" applyBorder="1" applyAlignment="1">
      <alignment horizontal="centerContinuous" vertical="center"/>
    </xf>
    <xf numFmtId="0" fontId="35" fillId="0" borderId="8" xfId="0" applyFont="1" applyBorder="1" applyAlignment="1">
      <alignment horizontal="centerContinuous" vertical="center"/>
    </xf>
    <xf numFmtId="0" fontId="33" fillId="0" borderId="0" xfId="0" applyFont="1">
      <alignment vertical="center"/>
    </xf>
    <xf numFmtId="0" fontId="15" fillId="0" borderId="0" xfId="0" applyFont="1" applyAlignment="1"/>
    <xf numFmtId="0" fontId="22" fillId="0" borderId="0" xfId="0" applyFont="1" applyAlignment="1">
      <alignment horizontal="left" vertical="center"/>
    </xf>
    <xf numFmtId="0" fontId="6" fillId="0" borderId="0" xfId="0" quotePrefix="1" applyFont="1" applyAlignment="1">
      <alignment vertical="top" wrapText="1"/>
    </xf>
    <xf numFmtId="0" fontId="5" fillId="3" borderId="0" xfId="0" applyFont="1" applyFill="1" applyAlignment="1">
      <alignment vertical="top" wrapText="1"/>
    </xf>
    <xf numFmtId="0" fontId="5" fillId="3" borderId="0" xfId="0" applyFont="1" applyFill="1" applyAlignment="1">
      <alignment vertical="top"/>
    </xf>
    <xf numFmtId="0" fontId="9" fillId="3" borderId="0" xfId="1" applyFont="1" applyFill="1" applyAlignment="1">
      <alignment vertical="top" wrapText="1"/>
    </xf>
    <xf numFmtId="0" fontId="11" fillId="3" borderId="0" xfId="1" applyFont="1" applyFill="1" applyAlignment="1">
      <alignment vertical="top" wrapText="1"/>
    </xf>
    <xf numFmtId="0" fontId="11" fillId="3" borderId="0" xfId="1" applyFont="1" applyFill="1" applyAlignment="1">
      <alignment vertical="top"/>
    </xf>
    <xf numFmtId="0" fontId="6" fillId="3" borderId="0" xfId="0" applyFont="1" applyFill="1" applyAlignment="1">
      <alignment vertical="top" wrapText="1"/>
    </xf>
    <xf numFmtId="0" fontId="6" fillId="3" borderId="0" xfId="0" applyFont="1" applyFill="1" applyAlignment="1">
      <alignment vertical="top"/>
    </xf>
    <xf numFmtId="49" fontId="0" fillId="0" borderId="0" xfId="0" applyNumberFormat="1">
      <alignment vertical="center"/>
    </xf>
    <xf numFmtId="0" fontId="0" fillId="0" borderId="0" xfId="0" applyNumberFormat="1">
      <alignment vertical="center"/>
    </xf>
    <xf numFmtId="14" fontId="0" fillId="0" borderId="0" xfId="0" applyNumberFormat="1">
      <alignment vertical="center"/>
    </xf>
    <xf numFmtId="49" fontId="27" fillId="2" borderId="2" xfId="0" applyNumberFormat="1"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14" fontId="27" fillId="2" borderId="2" xfId="0" applyNumberFormat="1" applyFont="1" applyFill="1" applyBorder="1" applyAlignment="1" applyProtection="1">
      <alignment horizontal="left" vertical="center"/>
      <protection locked="0"/>
    </xf>
    <xf numFmtId="176" fontId="26" fillId="0" borderId="0" xfId="0" applyNumberFormat="1" applyFont="1" applyAlignment="1" applyProtection="1">
      <alignment horizontal="centerContinuous" vertical="center"/>
      <protection locked="0"/>
    </xf>
    <xf numFmtId="14" fontId="36" fillId="0" borderId="0" xfId="0" applyNumberFormat="1" applyFont="1" applyAlignment="1" applyProtection="1">
      <alignment horizontal="left" vertical="center"/>
      <protection hidden="1"/>
    </xf>
    <xf numFmtId="14" fontId="27" fillId="2" borderId="2" xfId="0" applyNumberFormat="1" applyFont="1" applyFill="1" applyBorder="1" applyAlignment="1" applyProtection="1">
      <alignment horizontal="center" vertical="center"/>
      <protection locked="0"/>
    </xf>
    <xf numFmtId="0" fontId="40" fillId="0" borderId="0" xfId="0" applyFont="1" applyAlignment="1" applyProtection="1">
      <alignment horizontal="right" vertical="center"/>
      <protection hidden="1"/>
    </xf>
    <xf numFmtId="0" fontId="39" fillId="0" borderId="0" xfId="0" applyFont="1" applyProtection="1">
      <alignment vertical="center"/>
      <protection hidden="1"/>
    </xf>
    <xf numFmtId="0" fontId="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6" fillId="2" borderId="2"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16" fillId="2" borderId="2" xfId="0" applyFont="1" applyFill="1" applyBorder="1" applyAlignment="1" applyProtection="1">
      <alignment vertical="center"/>
      <protection locked="0"/>
    </xf>
    <xf numFmtId="0" fontId="16" fillId="0" borderId="4" xfId="0" applyFont="1" applyBorder="1" applyAlignment="1" applyProtection="1">
      <alignment vertical="center"/>
      <protection locked="0"/>
    </xf>
    <xf numFmtId="49" fontId="38" fillId="2" borderId="2" xfId="1"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0" fontId="16" fillId="2" borderId="2" xfId="0" applyFont="1" applyFill="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5" fillId="0" borderId="0" xfId="0" applyFont="1" applyAlignment="1">
      <alignment horizontal="justify" vertical="top" wrapText="1"/>
    </xf>
    <xf numFmtId="0" fontId="15" fillId="0" borderId="0" xfId="0" applyFont="1" applyAlignment="1">
      <alignment horizontal="justify" vertical="top"/>
    </xf>
    <xf numFmtId="0" fontId="16" fillId="2" borderId="2"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cellXfs>
  <cellStyles count="2">
    <cellStyle name="ハイパーリンク" xfId="1" builtinId="8"/>
    <cellStyle name="標準" xfId="0" builtinId="0"/>
  </cellStyles>
  <dxfs count="3">
    <dxf>
      <font>
        <color theme="0"/>
      </font>
      <fill>
        <patternFill>
          <bgColor theme="0"/>
        </patternFill>
      </fill>
      <border>
        <left/>
        <right/>
        <top/>
        <bottom/>
        <vertical/>
        <horizontal/>
      </border>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MDB!$A$3"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MDB!$A$2"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556260</xdr:colOff>
          <xdr:row>21</xdr:row>
          <xdr:rowOff>137160</xdr:rowOff>
        </xdr:from>
        <xdr:to>
          <xdr:col>8</xdr:col>
          <xdr:colOff>76200</xdr:colOff>
          <xdr:row>23</xdr:row>
          <xdr:rowOff>7620</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39</xdr:row>
          <xdr:rowOff>106680</xdr:rowOff>
        </xdr:from>
        <xdr:to>
          <xdr:col>3</xdr:col>
          <xdr:colOff>388620</xdr:colOff>
          <xdr:row>40</xdr:row>
          <xdr:rowOff>198120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83820</xdr:rowOff>
        </xdr:from>
        <xdr:to>
          <xdr:col>4</xdr:col>
          <xdr:colOff>556260</xdr:colOff>
          <xdr:row>40</xdr:row>
          <xdr:rowOff>213360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21</xdr:row>
          <xdr:rowOff>160020</xdr:rowOff>
        </xdr:from>
        <xdr:to>
          <xdr:col>6</xdr:col>
          <xdr:colOff>83820</xdr:colOff>
          <xdr:row>23</xdr:row>
          <xdr:rowOff>68580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160020</xdr:rowOff>
        </xdr:from>
        <xdr:to>
          <xdr:col>7</xdr:col>
          <xdr:colOff>7620</xdr:colOff>
          <xdr:row>23</xdr:row>
          <xdr:rowOff>68580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21</xdr:row>
          <xdr:rowOff>182880</xdr:rowOff>
        </xdr:from>
        <xdr:to>
          <xdr:col>7</xdr:col>
          <xdr:colOff>411480</xdr:colOff>
          <xdr:row>23</xdr:row>
          <xdr:rowOff>38100</xdr:rowOff>
        </xdr:to>
        <xdr:sp macro="" textlink="">
          <xdr:nvSpPr>
            <xdr:cNvPr id="2064" name="Group Box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39</xdr:row>
          <xdr:rowOff>22860</xdr:rowOff>
        </xdr:from>
        <xdr:to>
          <xdr:col>4</xdr:col>
          <xdr:colOff>556260</xdr:colOff>
          <xdr:row>40</xdr:row>
          <xdr:rowOff>213360</xdr:rowOff>
        </xdr:to>
        <xdr:sp macro="" textlink="">
          <xdr:nvSpPr>
            <xdr:cNvPr id="2066" name="Group Box 18" hidden="1">
              <a:extLst>
                <a:ext uri="{63B3BB69-23CF-44E3-9099-C40C66FF867C}">
                  <a14:compatExt spid="_x0000_s2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info@ai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53"/>
  <sheetViews>
    <sheetView showGridLines="0" tabSelected="1" topLeftCell="A31" zoomScale="96" zoomScaleNormal="96" zoomScaleSheetLayoutView="110" workbookViewId="0">
      <selection activeCell="A12" sqref="A12"/>
    </sheetView>
  </sheetViews>
  <sheetFormatPr defaultColWidth="0" defaultRowHeight="12" x14ac:dyDescent="0.2"/>
  <cols>
    <col min="1" max="1" width="9" style="10" customWidth="1"/>
    <col min="2" max="2" width="9.77734375" style="10" customWidth="1"/>
    <col min="3" max="10" width="9" style="10" customWidth="1"/>
    <col min="11" max="11" width="0.33203125" style="10" customWidth="1"/>
    <col min="12" max="16384" width="9" style="10" hidden="1"/>
  </cols>
  <sheetData>
    <row r="1" spans="1:10" s="14" customFormat="1" ht="15.6" x14ac:dyDescent="0.2">
      <c r="A1" s="57">
        <v>2020</v>
      </c>
      <c r="B1" s="13"/>
      <c r="C1" s="13"/>
      <c r="D1" s="13"/>
      <c r="E1" s="13"/>
      <c r="F1" s="13"/>
      <c r="G1" s="13"/>
      <c r="H1" s="13"/>
      <c r="I1" s="13"/>
      <c r="J1" s="13"/>
    </row>
    <row r="3" spans="1:10" s="14" customFormat="1" ht="14.4" x14ac:dyDescent="0.2">
      <c r="A3" s="41" t="s">
        <v>332</v>
      </c>
      <c r="C3" s="13"/>
      <c r="D3" s="13"/>
      <c r="E3" s="13"/>
      <c r="F3" s="13"/>
      <c r="G3" s="13"/>
      <c r="H3" s="13"/>
      <c r="I3" s="13"/>
      <c r="J3" s="13"/>
    </row>
    <row r="4" spans="1:10" ht="13.2" x14ac:dyDescent="0.2">
      <c r="A4" s="15" t="s">
        <v>305</v>
      </c>
      <c r="B4" s="17"/>
    </row>
    <row r="5" spans="1:10" ht="15" x14ac:dyDescent="0.2">
      <c r="A5" s="17"/>
      <c r="B5" s="17" t="s">
        <v>280</v>
      </c>
      <c r="C5" s="78" t="s">
        <v>0</v>
      </c>
      <c r="D5" s="79"/>
      <c r="E5" s="15"/>
    </row>
    <row r="6" spans="1:10" ht="15" x14ac:dyDescent="0.2">
      <c r="A6" s="17"/>
      <c r="B6" s="17" t="s">
        <v>281</v>
      </c>
      <c r="C6" s="78" t="s">
        <v>6</v>
      </c>
      <c r="D6" s="79"/>
      <c r="E6" s="33" t="s">
        <v>32</v>
      </c>
    </row>
    <row r="7" spans="1:10" ht="15" x14ac:dyDescent="0.2">
      <c r="A7" s="60" t="str">
        <f ca="1">IF(ISERROR(MATCH(C7,MDB!D2:D31,0))=TRUE,"エラー!!","")</f>
        <v/>
      </c>
      <c r="B7" s="17" t="s">
        <v>282</v>
      </c>
      <c r="C7" s="78" t="s">
        <v>365</v>
      </c>
      <c r="D7" s="79"/>
      <c r="E7" s="33" t="s">
        <v>32</v>
      </c>
    </row>
    <row r="9" spans="1:10" ht="13.2" x14ac:dyDescent="0.2">
      <c r="A9" s="15" t="s">
        <v>17</v>
      </c>
      <c r="B9" s="17"/>
    </row>
    <row r="10" spans="1:10" ht="30" customHeight="1" x14ac:dyDescent="0.2">
      <c r="A10" s="17"/>
      <c r="B10" s="26" t="s">
        <v>301</v>
      </c>
      <c r="C10" s="82" t="s">
        <v>359</v>
      </c>
      <c r="D10" s="83"/>
      <c r="E10" s="83"/>
      <c r="F10" s="83"/>
      <c r="G10" s="84"/>
      <c r="H10" s="84"/>
      <c r="I10" s="85"/>
    </row>
    <row r="11" spans="1:10" ht="30" customHeight="1" x14ac:dyDescent="0.2">
      <c r="A11" s="17"/>
      <c r="B11" s="27" t="s">
        <v>302</v>
      </c>
      <c r="C11" s="82" t="s">
        <v>360</v>
      </c>
      <c r="D11" s="83"/>
      <c r="E11" s="83"/>
      <c r="F11" s="83"/>
      <c r="G11" s="84"/>
      <c r="H11" s="84"/>
      <c r="I11" s="85"/>
    </row>
    <row r="12" spans="1:10" ht="30" customHeight="1" x14ac:dyDescent="0.2">
      <c r="A12" s="17"/>
      <c r="B12" s="26" t="s">
        <v>303</v>
      </c>
      <c r="C12" s="82" t="s">
        <v>361</v>
      </c>
      <c r="D12" s="83"/>
      <c r="E12" s="83"/>
      <c r="F12" s="83"/>
      <c r="G12" s="84"/>
      <c r="H12" s="84"/>
      <c r="I12" s="85"/>
    </row>
    <row r="13" spans="1:10" ht="30" customHeight="1" x14ac:dyDescent="0.2">
      <c r="A13" s="17"/>
      <c r="B13" s="27" t="s">
        <v>304</v>
      </c>
      <c r="C13" s="82" t="s">
        <v>362</v>
      </c>
      <c r="D13" s="83"/>
      <c r="E13" s="83"/>
      <c r="F13" s="83"/>
      <c r="G13" s="84"/>
      <c r="H13" s="84"/>
      <c r="I13" s="85"/>
    </row>
    <row r="15" spans="1:10" ht="13.2" x14ac:dyDescent="0.2">
      <c r="A15" s="15" t="s">
        <v>18</v>
      </c>
      <c r="B15" s="17"/>
      <c r="C15" s="17"/>
      <c r="D15" s="17"/>
      <c r="E15" s="17"/>
      <c r="F15" s="17"/>
      <c r="G15" s="17"/>
      <c r="H15" s="17"/>
      <c r="I15" s="17"/>
      <c r="J15" s="17"/>
    </row>
    <row r="16" spans="1:10" ht="13.2" x14ac:dyDescent="0.2">
      <c r="A16" s="24" t="s">
        <v>273</v>
      </c>
      <c r="B16" s="15" t="s">
        <v>498</v>
      </c>
      <c r="C16" s="17"/>
      <c r="D16" s="17"/>
      <c r="E16" s="17"/>
      <c r="F16" s="17"/>
      <c r="G16" s="17"/>
      <c r="H16" s="17"/>
      <c r="I16" s="17"/>
      <c r="J16" s="17"/>
    </row>
    <row r="17" spans="1:10" ht="13.2" x14ac:dyDescent="0.2">
      <c r="A17" s="24" t="s">
        <v>274</v>
      </c>
      <c r="B17" s="17" t="s">
        <v>298</v>
      </c>
      <c r="C17" s="17"/>
      <c r="D17" s="17"/>
      <c r="E17" s="17"/>
      <c r="F17" s="17"/>
      <c r="G17" s="17"/>
      <c r="H17" s="17"/>
      <c r="I17" s="17"/>
      <c r="J17" s="17"/>
    </row>
    <row r="18" spans="1:10" ht="13.2" x14ac:dyDescent="0.2">
      <c r="A18" s="24" t="s">
        <v>275</v>
      </c>
      <c r="B18" s="17" t="s">
        <v>299</v>
      </c>
      <c r="C18" s="17"/>
      <c r="D18" s="17"/>
      <c r="E18" s="17"/>
      <c r="F18" s="17"/>
      <c r="G18" s="17"/>
      <c r="H18" s="17"/>
      <c r="I18" s="17"/>
      <c r="J18" s="17"/>
    </row>
    <row r="19" spans="1:10" s="4" customFormat="1" ht="41.25" customHeight="1" x14ac:dyDescent="0.2">
      <c r="A19" s="25" t="s">
        <v>276</v>
      </c>
      <c r="B19" s="80" t="s">
        <v>300</v>
      </c>
      <c r="C19" s="81"/>
      <c r="D19" s="81"/>
      <c r="E19" s="81"/>
      <c r="F19" s="81"/>
      <c r="G19" s="81"/>
      <c r="H19" s="81"/>
      <c r="I19" s="81"/>
      <c r="J19" s="81"/>
    </row>
    <row r="20" spans="1:10" ht="13.2" x14ac:dyDescent="0.2">
      <c r="A20" s="15"/>
      <c r="B20" s="15"/>
      <c r="C20" s="17" t="s">
        <v>297</v>
      </c>
      <c r="D20" s="23" t="s">
        <v>283</v>
      </c>
      <c r="E20" s="23" t="s">
        <v>284</v>
      </c>
      <c r="F20" s="17" t="s">
        <v>497</v>
      </c>
      <c r="G20" s="17"/>
      <c r="H20" s="17"/>
      <c r="I20" s="17"/>
      <c r="J20" s="15"/>
    </row>
    <row r="21" spans="1:10" ht="13.2" x14ac:dyDescent="0.2">
      <c r="A21" s="15"/>
      <c r="B21" s="28" t="s">
        <v>315</v>
      </c>
      <c r="C21" s="30" t="s">
        <v>317</v>
      </c>
      <c r="D21" s="31" t="s">
        <v>318</v>
      </c>
      <c r="E21" s="31" t="s">
        <v>319</v>
      </c>
      <c r="F21" s="32" t="s">
        <v>320</v>
      </c>
      <c r="G21" s="19"/>
      <c r="H21" s="19"/>
      <c r="I21" s="17"/>
      <c r="J21" s="15"/>
    </row>
    <row r="22" spans="1:10" ht="15" x14ac:dyDescent="0.2">
      <c r="B22" s="20" t="s">
        <v>294</v>
      </c>
      <c r="C22" s="53" t="s">
        <v>358</v>
      </c>
      <c r="D22" s="54" t="s">
        <v>336</v>
      </c>
      <c r="E22" s="55" t="s">
        <v>337</v>
      </c>
      <c r="F22" s="68" t="s">
        <v>338</v>
      </c>
      <c r="G22" s="69"/>
      <c r="H22" s="69"/>
      <c r="I22" s="70"/>
    </row>
    <row r="23" spans="1:10" ht="21" customHeight="1" x14ac:dyDescent="0.2">
      <c r="C23" s="17" t="s">
        <v>295</v>
      </c>
      <c r="D23" s="17"/>
    </row>
    <row r="24" spans="1:10" ht="24" customHeight="1" x14ac:dyDescent="0.2">
      <c r="B24" s="61" t="str">
        <f>+IF(F24="年齢が超えています。「しない」をチェックしてください。","エラー!","")</f>
        <v>エラー!</v>
      </c>
      <c r="C24" s="17" t="s">
        <v>296</v>
      </c>
      <c r="D24" s="29" t="s">
        <v>316</v>
      </c>
      <c r="E24" s="59">
        <v>28825</v>
      </c>
      <c r="F24" s="58" t="str">
        <f>IF(MDB!A2=1,IF(E24="","生年月日を入力してください。",IF(E24&lt;DATE(A1-31,4,1),"年齢が超えています。「しない」をチェックしてください。","応募条件を満たしています。")),2)</f>
        <v>年齢が超えています。「しない」をチェックしてください。</v>
      </c>
      <c r="G24" s="11"/>
    </row>
    <row r="25" spans="1:10" ht="21" customHeight="1" x14ac:dyDescent="0.25">
      <c r="C25" s="21" t="s">
        <v>297</v>
      </c>
      <c r="D25" s="22" t="s">
        <v>283</v>
      </c>
      <c r="E25" s="22" t="s">
        <v>284</v>
      </c>
      <c r="F25" s="40" t="s">
        <v>497</v>
      </c>
      <c r="G25" s="22"/>
      <c r="H25" s="22"/>
      <c r="I25" s="16"/>
    </row>
    <row r="26" spans="1:10" ht="15" x14ac:dyDescent="0.2">
      <c r="B26" s="19" t="s">
        <v>306</v>
      </c>
      <c r="C26" s="53" t="s">
        <v>339</v>
      </c>
      <c r="D26" s="54" t="s">
        <v>343</v>
      </c>
      <c r="E26" s="55" t="s">
        <v>344</v>
      </c>
      <c r="F26" s="68" t="s">
        <v>345</v>
      </c>
      <c r="G26" s="69"/>
      <c r="H26" s="69"/>
      <c r="I26" s="70"/>
    </row>
    <row r="27" spans="1:10" ht="15" x14ac:dyDescent="0.2">
      <c r="B27" s="19" t="s">
        <v>307</v>
      </c>
      <c r="C27" s="53" t="s">
        <v>340</v>
      </c>
      <c r="D27" s="54" t="s">
        <v>346</v>
      </c>
      <c r="E27" s="55" t="s">
        <v>347</v>
      </c>
      <c r="F27" s="68" t="s">
        <v>352</v>
      </c>
      <c r="G27" s="69"/>
      <c r="H27" s="69"/>
      <c r="I27" s="70"/>
    </row>
    <row r="28" spans="1:10" ht="15" x14ac:dyDescent="0.2">
      <c r="B28" s="19" t="s">
        <v>308</v>
      </c>
      <c r="C28" s="53" t="s">
        <v>341</v>
      </c>
      <c r="D28" s="54" t="s">
        <v>348</v>
      </c>
      <c r="E28" s="55" t="s">
        <v>349</v>
      </c>
      <c r="F28" s="68" t="s">
        <v>363</v>
      </c>
      <c r="G28" s="69"/>
      <c r="H28" s="69"/>
      <c r="I28" s="70"/>
    </row>
    <row r="29" spans="1:10" ht="15" x14ac:dyDescent="0.2">
      <c r="B29" s="19" t="s">
        <v>309</v>
      </c>
      <c r="C29" s="53" t="s">
        <v>342</v>
      </c>
      <c r="D29" s="54" t="s">
        <v>350</v>
      </c>
      <c r="E29" s="55" t="s">
        <v>351</v>
      </c>
      <c r="F29" s="68" t="s">
        <v>353</v>
      </c>
      <c r="G29" s="69"/>
      <c r="H29" s="69"/>
      <c r="I29" s="70"/>
    </row>
    <row r="30" spans="1:10" ht="15" x14ac:dyDescent="0.2">
      <c r="B30" s="19" t="s">
        <v>310</v>
      </c>
      <c r="C30" s="53"/>
      <c r="D30" s="54"/>
      <c r="E30" s="55"/>
      <c r="F30" s="68"/>
      <c r="G30" s="69"/>
      <c r="H30" s="69"/>
      <c r="I30" s="70"/>
    </row>
    <row r="31" spans="1:10" ht="15" x14ac:dyDescent="0.2">
      <c r="B31" s="19" t="s">
        <v>311</v>
      </c>
      <c r="C31" s="53"/>
      <c r="D31" s="54"/>
      <c r="E31" s="55"/>
      <c r="F31" s="68"/>
      <c r="G31" s="69"/>
      <c r="H31" s="69"/>
      <c r="I31" s="70"/>
    </row>
    <row r="32" spans="1:10" ht="15" x14ac:dyDescent="0.2">
      <c r="B32" s="19" t="s">
        <v>312</v>
      </c>
      <c r="C32" s="53"/>
      <c r="D32" s="54"/>
      <c r="E32" s="55"/>
      <c r="F32" s="68"/>
      <c r="G32" s="69"/>
      <c r="H32" s="69"/>
      <c r="I32" s="70"/>
    </row>
    <row r="33" spans="1:10" ht="15" x14ac:dyDescent="0.2">
      <c r="B33" s="19" t="s">
        <v>313</v>
      </c>
      <c r="C33" s="53"/>
      <c r="D33" s="54"/>
      <c r="E33" s="55"/>
      <c r="F33" s="68"/>
      <c r="G33" s="69"/>
      <c r="H33" s="69"/>
      <c r="I33" s="70"/>
    </row>
    <row r="34" spans="1:10" ht="15" x14ac:dyDescent="0.2">
      <c r="B34" s="19" t="s">
        <v>314</v>
      </c>
      <c r="C34" s="53"/>
      <c r="D34" s="54"/>
      <c r="E34" s="55"/>
      <c r="F34" s="68"/>
      <c r="G34" s="69"/>
      <c r="H34" s="69"/>
      <c r="I34" s="70"/>
    </row>
    <row r="36" spans="1:10" x14ac:dyDescent="0.2">
      <c r="A36" s="15" t="s">
        <v>19</v>
      </c>
    </row>
    <row r="37" spans="1:10" ht="13.2" x14ac:dyDescent="0.2">
      <c r="B37" s="17" t="s">
        <v>499</v>
      </c>
    </row>
    <row r="38" spans="1:10" ht="13.2" x14ac:dyDescent="0.2">
      <c r="B38" s="17" t="s">
        <v>292</v>
      </c>
    </row>
    <row r="39" spans="1:10" ht="13.2" x14ac:dyDescent="0.2">
      <c r="B39" s="17" t="s">
        <v>293</v>
      </c>
    </row>
    <row r="41" spans="1:10" ht="18" customHeight="1" x14ac:dyDescent="0.2">
      <c r="B41" s="18" t="s">
        <v>289</v>
      </c>
    </row>
    <row r="42" spans="1:10" ht="13.2" x14ac:dyDescent="0.2">
      <c r="B42" s="17" t="s">
        <v>290</v>
      </c>
      <c r="C42" s="56" t="s">
        <v>325</v>
      </c>
      <c r="D42" s="39" t="s">
        <v>326</v>
      </c>
    </row>
    <row r="43" spans="1:10" ht="15" x14ac:dyDescent="0.2">
      <c r="B43" s="17" t="s">
        <v>285</v>
      </c>
      <c r="C43" s="68" t="s">
        <v>354</v>
      </c>
      <c r="D43" s="69"/>
      <c r="E43" s="69"/>
      <c r="F43" s="70"/>
      <c r="G43" s="39" t="s">
        <v>327</v>
      </c>
    </row>
    <row r="44" spans="1:10" ht="15" x14ac:dyDescent="0.2">
      <c r="B44" s="17" t="s">
        <v>291</v>
      </c>
      <c r="C44" s="71" t="s">
        <v>355</v>
      </c>
      <c r="D44" s="72"/>
      <c r="E44" s="69"/>
      <c r="F44" s="70"/>
      <c r="G44" s="39" t="s">
        <v>328</v>
      </c>
    </row>
    <row r="45" spans="1:10" ht="15" x14ac:dyDescent="0.2">
      <c r="B45" s="17" t="s">
        <v>286</v>
      </c>
      <c r="C45" s="73" t="s">
        <v>356</v>
      </c>
      <c r="D45" s="74"/>
      <c r="E45" s="39" t="s">
        <v>329</v>
      </c>
      <c r="F45" s="12"/>
      <c r="G45" s="19"/>
    </row>
    <row r="46" spans="1:10" ht="15" x14ac:dyDescent="0.2">
      <c r="B46" s="17" t="s">
        <v>287</v>
      </c>
      <c r="C46" s="73" t="s">
        <v>357</v>
      </c>
      <c r="D46" s="74"/>
      <c r="E46" s="39" t="s">
        <v>330</v>
      </c>
      <c r="F46" s="12"/>
      <c r="G46" s="19"/>
    </row>
    <row r="47" spans="1:10" ht="15" x14ac:dyDescent="0.2">
      <c r="B47" s="17" t="s">
        <v>277</v>
      </c>
      <c r="C47" s="75" t="s">
        <v>364</v>
      </c>
      <c r="D47" s="76"/>
      <c r="E47" s="76"/>
      <c r="F47" s="77"/>
      <c r="G47" s="39" t="s">
        <v>331</v>
      </c>
    </row>
    <row r="48" spans="1:10" x14ac:dyDescent="0.2">
      <c r="I48" s="37" t="s">
        <v>321</v>
      </c>
      <c r="J48" s="38"/>
    </row>
    <row r="49" spans="1:10" ht="13.2" x14ac:dyDescent="0.2">
      <c r="A49" s="17" t="s">
        <v>288</v>
      </c>
      <c r="B49" s="17"/>
      <c r="C49" s="15"/>
      <c r="D49" s="15"/>
      <c r="E49" s="15"/>
      <c r="F49" s="15"/>
      <c r="G49" s="15"/>
      <c r="H49" s="15"/>
      <c r="I49" s="62"/>
      <c r="J49" s="63"/>
    </row>
    <row r="50" spans="1:10" ht="9.75" customHeight="1" x14ac:dyDescent="0.2">
      <c r="A50" s="17"/>
      <c r="B50" s="34" t="s">
        <v>322</v>
      </c>
      <c r="C50" s="35"/>
      <c r="D50" s="35"/>
      <c r="E50" s="35"/>
      <c r="F50" s="35"/>
      <c r="G50" s="35"/>
      <c r="H50" s="35"/>
      <c r="I50" s="64"/>
      <c r="J50" s="65"/>
    </row>
    <row r="51" spans="1:10" ht="9.75" customHeight="1" x14ac:dyDescent="0.2">
      <c r="A51" s="17"/>
      <c r="B51" s="34" t="s">
        <v>323</v>
      </c>
      <c r="C51" s="35"/>
      <c r="D51" s="35"/>
      <c r="E51" s="35"/>
      <c r="F51" s="35"/>
      <c r="G51" s="35"/>
      <c r="H51" s="35"/>
      <c r="I51" s="64"/>
      <c r="J51" s="65"/>
    </row>
    <row r="52" spans="1:10" ht="9.75" customHeight="1" x14ac:dyDescent="0.2">
      <c r="A52" s="17"/>
      <c r="B52" s="34" t="s">
        <v>278</v>
      </c>
      <c r="C52" s="35"/>
      <c r="D52" s="35"/>
      <c r="E52" s="35"/>
      <c r="F52" s="35"/>
      <c r="G52" s="35"/>
      <c r="H52" s="35"/>
      <c r="I52" s="66"/>
      <c r="J52" s="67"/>
    </row>
    <row r="53" spans="1:10" ht="9.75" customHeight="1" x14ac:dyDescent="0.2">
      <c r="A53" s="17"/>
      <c r="B53" s="34" t="s">
        <v>279</v>
      </c>
      <c r="C53" s="35"/>
      <c r="D53" s="35"/>
      <c r="E53" s="35"/>
      <c r="F53" s="35"/>
      <c r="G53" s="35"/>
      <c r="H53" s="35"/>
      <c r="I53" s="34"/>
      <c r="J53" s="36" t="s">
        <v>324</v>
      </c>
    </row>
  </sheetData>
  <sheetProtection password="8477" sheet="1" objects="1" scenarios="1"/>
  <mergeCells count="24">
    <mergeCell ref="C5:D5"/>
    <mergeCell ref="C6:D6"/>
    <mergeCell ref="C7:D7"/>
    <mergeCell ref="B19:J19"/>
    <mergeCell ref="F22:I22"/>
    <mergeCell ref="C11:I11"/>
    <mergeCell ref="C10:I10"/>
    <mergeCell ref="C12:I12"/>
    <mergeCell ref="C13:I13"/>
    <mergeCell ref="F32:I32"/>
    <mergeCell ref="F33:I33"/>
    <mergeCell ref="F34:I34"/>
    <mergeCell ref="F26:I26"/>
    <mergeCell ref="F27:I27"/>
    <mergeCell ref="F28:I28"/>
    <mergeCell ref="F29:I29"/>
    <mergeCell ref="F30:I30"/>
    <mergeCell ref="F31:I31"/>
    <mergeCell ref="I49:J52"/>
    <mergeCell ref="C43:F43"/>
    <mergeCell ref="C44:F44"/>
    <mergeCell ref="C45:D45"/>
    <mergeCell ref="C46:D46"/>
    <mergeCell ref="C47:F47"/>
  </mergeCells>
  <phoneticPr fontId="2"/>
  <conditionalFormatting sqref="E24">
    <cfRule type="expression" dxfId="2" priority="2">
      <formula>$F$24="年齢が超えています。「しない」をチェックしてください。"</formula>
    </cfRule>
  </conditionalFormatting>
  <conditionalFormatting sqref="C7:D7">
    <cfRule type="expression" dxfId="1" priority="1">
      <formula>$A$7="エラー!!"</formula>
    </cfRule>
  </conditionalFormatting>
  <dataValidations count="8">
    <dataValidation type="list" allowBlank="1" showInputMessage="1" showErrorMessage="1" sqref="B4">
      <formula1>$O$1:$O$7</formula1>
    </dataValidation>
    <dataValidation type="list" allowBlank="1" showInputMessage="1" showErrorMessage="1" sqref="B5">
      <formula1>$P$1:$P$10</formula1>
    </dataValidation>
    <dataValidation imeMode="disabled" allowBlank="1" showInputMessage="1" showErrorMessage="1" sqref="C47:F47 C42"/>
    <dataValidation imeMode="disabled" allowBlank="1" showInputMessage="1" showErrorMessage="1" sqref="C26:C33"/>
    <dataValidation imeMode="disabled" allowBlank="1" showInputMessage="1" showErrorMessage="1" sqref="C34"/>
    <dataValidation imeMode="disabled" allowBlank="1" showInputMessage="1" showErrorMessage="1" sqref="C22"/>
    <dataValidation imeMode="disabled" allowBlank="1" showInputMessage="1" showErrorMessage="1" sqref="C45:D46"/>
    <dataValidation type="date" imeMode="disabled" operator="greaterThanOrEqual" allowBlank="1" showInputMessage="1" showErrorMessage="1" sqref="E24">
      <formula1>1</formula1>
    </dataValidation>
  </dataValidations>
  <hyperlinks>
    <hyperlink ref="E6" location="部門・細分類!A1" display=" 一覧表はシート&quot;部門・細分類&quot;を参照のこと"/>
    <hyperlink ref="E7" location="部門・細分類!A1" display=" 一覧表はシート&quot;部門・細分類&quot;を参照のこと"/>
    <hyperlink ref="C47" r:id="rId1" display="info@aij.or.jp"/>
  </hyperlinks>
  <pageMargins left="0.62992125984251968" right="0.62992125984251968" top="0" bottom="0.19685039370078741" header="0.31496062992125984" footer="0.31496062992125984"/>
  <pageSetup paperSize="9" orientation="portrait" draft="1"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Group Box 4">
              <controlPr defaultSize="0" autoFill="0" autoPict="0">
                <anchor moveWithCells="1">
                  <from>
                    <xdr:col>5</xdr:col>
                    <xdr:colOff>556260</xdr:colOff>
                    <xdr:row>21</xdr:row>
                    <xdr:rowOff>137160</xdr:rowOff>
                  </from>
                  <to>
                    <xdr:col>8</xdr:col>
                    <xdr:colOff>76200</xdr:colOff>
                    <xdr:row>23</xdr:row>
                    <xdr:rowOff>7620</xdr:rowOff>
                  </to>
                </anchor>
              </controlPr>
            </control>
          </mc:Choice>
        </mc:AlternateContent>
        <mc:AlternateContent xmlns:mc="http://schemas.openxmlformats.org/markup-compatibility/2006">
          <mc:Choice Requires="x14">
            <control shapeId="2053" r:id="rId6" name="Option Button 5">
              <controlPr locked="0" defaultSize="0" autoFill="0" autoLine="0" autoPict="0">
                <anchor moveWithCells="1">
                  <from>
                    <xdr:col>2</xdr:col>
                    <xdr:colOff>274320</xdr:colOff>
                    <xdr:row>39</xdr:row>
                    <xdr:rowOff>106680</xdr:rowOff>
                  </from>
                  <to>
                    <xdr:col>3</xdr:col>
                    <xdr:colOff>388620</xdr:colOff>
                    <xdr:row>40</xdr:row>
                    <xdr:rowOff>198120</xdr:rowOff>
                  </to>
                </anchor>
              </controlPr>
            </control>
          </mc:Choice>
        </mc:AlternateContent>
        <mc:AlternateContent xmlns:mc="http://schemas.openxmlformats.org/markup-compatibility/2006">
          <mc:Choice Requires="x14">
            <control shapeId="2054" r:id="rId7" name="Option Button 6">
              <controlPr locked="0" defaultSize="0" autoFill="0" autoLine="0" autoPict="0">
                <anchor moveWithCells="1">
                  <from>
                    <xdr:col>3</xdr:col>
                    <xdr:colOff>190500</xdr:colOff>
                    <xdr:row>39</xdr:row>
                    <xdr:rowOff>83820</xdr:rowOff>
                  </from>
                  <to>
                    <xdr:col>4</xdr:col>
                    <xdr:colOff>556260</xdr:colOff>
                    <xdr:row>40</xdr:row>
                    <xdr:rowOff>213360</xdr:rowOff>
                  </to>
                </anchor>
              </controlPr>
            </control>
          </mc:Choice>
        </mc:AlternateContent>
        <mc:AlternateContent xmlns:mc="http://schemas.openxmlformats.org/markup-compatibility/2006">
          <mc:Choice Requires="x14">
            <control shapeId="2062" r:id="rId8" name="Option Button 14">
              <controlPr defaultSize="0" autoFill="0" autoLine="0" autoPict="0">
                <anchor moveWithCells="1">
                  <from>
                    <xdr:col>5</xdr:col>
                    <xdr:colOff>137160</xdr:colOff>
                    <xdr:row>21</xdr:row>
                    <xdr:rowOff>160020</xdr:rowOff>
                  </from>
                  <to>
                    <xdr:col>6</xdr:col>
                    <xdr:colOff>83820</xdr:colOff>
                    <xdr:row>23</xdr:row>
                    <xdr:rowOff>68580</xdr:rowOff>
                  </to>
                </anchor>
              </controlPr>
            </control>
          </mc:Choice>
        </mc:AlternateContent>
        <mc:AlternateContent xmlns:mc="http://schemas.openxmlformats.org/markup-compatibility/2006">
          <mc:Choice Requires="x14">
            <control shapeId="2063" r:id="rId9" name="Option Button 15">
              <controlPr defaultSize="0" autoFill="0" autoLine="0" autoPict="0">
                <anchor moveWithCells="1">
                  <from>
                    <xdr:col>6</xdr:col>
                    <xdr:colOff>0</xdr:colOff>
                    <xdr:row>21</xdr:row>
                    <xdr:rowOff>160020</xdr:rowOff>
                  </from>
                  <to>
                    <xdr:col>7</xdr:col>
                    <xdr:colOff>7620</xdr:colOff>
                    <xdr:row>23</xdr:row>
                    <xdr:rowOff>68580</xdr:rowOff>
                  </to>
                </anchor>
              </controlPr>
            </control>
          </mc:Choice>
        </mc:AlternateContent>
        <mc:AlternateContent xmlns:mc="http://schemas.openxmlformats.org/markup-compatibility/2006">
          <mc:Choice Requires="x14">
            <control shapeId="2064" r:id="rId10" name="Group Box 16">
              <controlPr defaultSize="0" autoFill="0" autoPict="0">
                <anchor moveWithCells="1">
                  <from>
                    <xdr:col>5</xdr:col>
                    <xdr:colOff>68580</xdr:colOff>
                    <xdr:row>21</xdr:row>
                    <xdr:rowOff>182880</xdr:rowOff>
                  </from>
                  <to>
                    <xdr:col>7</xdr:col>
                    <xdr:colOff>411480</xdr:colOff>
                    <xdr:row>23</xdr:row>
                    <xdr:rowOff>38100</xdr:rowOff>
                  </to>
                </anchor>
              </controlPr>
            </control>
          </mc:Choice>
        </mc:AlternateContent>
        <mc:AlternateContent xmlns:mc="http://schemas.openxmlformats.org/markup-compatibility/2006">
          <mc:Choice Requires="x14">
            <control shapeId="2066" r:id="rId11" name="Group Box 18">
              <controlPr defaultSize="0" autoFill="0" autoPict="0">
                <anchor moveWithCells="1">
                  <from>
                    <xdr:col>2</xdr:col>
                    <xdr:colOff>137160</xdr:colOff>
                    <xdr:row>39</xdr:row>
                    <xdr:rowOff>22860</xdr:rowOff>
                  </from>
                  <to>
                    <xdr:col>4</xdr:col>
                    <xdr:colOff>556260</xdr:colOff>
                    <xdr:row>40</xdr:row>
                    <xdr:rowOff>213360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4C2C42B0-2724-4D49-B541-2A416A056621}">
            <xm:f>MDB!$A$2=2</xm:f>
            <x14:dxf>
              <font>
                <color theme="0"/>
              </font>
              <fill>
                <patternFill>
                  <bgColor theme="0"/>
                </patternFill>
              </fill>
              <border>
                <left/>
                <right/>
                <top/>
                <bottom/>
                <vertical/>
                <horizontal/>
              </border>
            </x14:dxf>
          </x14:cfRule>
          <xm:sqref>C24:F24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MDB!$B$2:$B$8</xm:f>
          </x14:formula1>
          <xm:sqref>C5</xm:sqref>
        </x14:dataValidation>
        <x14:dataValidation type="list" allowBlank="1" showInputMessage="1" showErrorMessage="1">
          <x14:formula1>
            <xm:f>MDB!$C$2:$C$14</xm:f>
          </x14:formula1>
          <xm:sqref>C6:D6</xm:sqref>
        </x14:dataValidation>
        <x14:dataValidation type="list" allowBlank="1" showInputMessage="1" showErrorMessage="1">
          <x14:formula1>
            <xm:f>MDB!$D$2:$D$26</xm:f>
          </x14:formula1>
          <xm:sqref>C7:D7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84"/>
  <sheetViews>
    <sheetView showGridLines="0" zoomScale="106" zoomScaleNormal="106" workbookViewId="0">
      <pane ySplit="8" topLeftCell="A42" activePane="bottomLeft" state="frozen"/>
      <selection pane="bottomLeft"/>
    </sheetView>
  </sheetViews>
  <sheetFormatPr defaultColWidth="9" defaultRowHeight="9.6" x14ac:dyDescent="0.2"/>
  <cols>
    <col min="1" max="1" width="11.6640625" style="3" customWidth="1"/>
    <col min="2" max="2" width="14.6640625" style="3" customWidth="1"/>
    <col min="3" max="3" width="60.44140625" style="2" customWidth="1"/>
    <col min="4" max="6" width="14.6640625" style="2" customWidth="1"/>
    <col min="7" max="11" width="10.6640625" style="2" customWidth="1"/>
    <col min="12" max="16384" width="9" style="2"/>
  </cols>
  <sheetData>
    <row r="1" spans="1:6" ht="17.25" customHeight="1" x14ac:dyDescent="0.2">
      <c r="A1" s="8" t="s">
        <v>20</v>
      </c>
      <c r="C1" s="5" t="s">
        <v>21</v>
      </c>
    </row>
    <row r="2" spans="1:6" s="44" customFormat="1" x14ac:dyDescent="0.2">
      <c r="A2" s="43"/>
      <c r="B2" s="43"/>
    </row>
    <row r="3" spans="1:6" s="49" customFormat="1" ht="10.5" customHeight="1" x14ac:dyDescent="0.2">
      <c r="A3" s="45" t="s">
        <v>22</v>
      </c>
      <c r="B3" s="46" t="s">
        <v>26</v>
      </c>
      <c r="C3" s="47" t="s">
        <v>30</v>
      </c>
      <c r="D3" s="48"/>
      <c r="E3" s="48"/>
      <c r="F3" s="48"/>
    </row>
    <row r="4" spans="1:6" s="49" customFormat="1" ht="10.5" customHeight="1" x14ac:dyDescent="0.2">
      <c r="A4" s="46" t="s">
        <v>23</v>
      </c>
      <c r="B4" s="46" t="s">
        <v>27</v>
      </c>
      <c r="C4" s="47" t="s">
        <v>31</v>
      </c>
      <c r="D4" s="48"/>
      <c r="E4" s="48"/>
      <c r="F4" s="48"/>
    </row>
    <row r="5" spans="1:6" s="49" customFormat="1" ht="10.5" customHeight="1" x14ac:dyDescent="0.2">
      <c r="A5" s="46" t="s">
        <v>24</v>
      </c>
      <c r="B5" s="46" t="s">
        <v>28</v>
      </c>
      <c r="C5" s="47" t="s">
        <v>84</v>
      </c>
    </row>
    <row r="6" spans="1:6" s="49" customFormat="1" ht="10.5" customHeight="1" x14ac:dyDescent="0.2">
      <c r="A6" s="46" t="s">
        <v>25</v>
      </c>
      <c r="B6" s="46" t="s">
        <v>29</v>
      </c>
      <c r="C6" s="47" t="s">
        <v>111</v>
      </c>
    </row>
    <row r="7" spans="1:6" s="44" customFormat="1" x14ac:dyDescent="0.2">
      <c r="A7" s="48"/>
      <c r="B7" s="48"/>
      <c r="C7" s="49"/>
    </row>
    <row r="8" spans="1:6" ht="10.5" customHeight="1" x14ac:dyDescent="0.2">
      <c r="A8" s="7" t="s">
        <v>270</v>
      </c>
      <c r="B8" s="7" t="s">
        <v>271</v>
      </c>
      <c r="C8" s="6" t="s">
        <v>272</v>
      </c>
    </row>
    <row r="10" spans="1:6" hidden="1" x14ac:dyDescent="0.2">
      <c r="B10" s="3" t="s">
        <v>265</v>
      </c>
      <c r="C10" s="1" t="e">
        <f>LEFT(B10,FIND("ａ",B10,1)-1)</f>
        <v>#VALUE!</v>
      </c>
      <c r="D10" s="1" t="e">
        <f>MID(B10,FIND("ａ",B10,1),1000)</f>
        <v>#VALUE!</v>
      </c>
    </row>
    <row r="11" spans="1:6" x14ac:dyDescent="0.2">
      <c r="A11" s="1" t="s">
        <v>33</v>
      </c>
      <c r="B11" s="3" t="s">
        <v>34</v>
      </c>
      <c r="C11" s="1" t="s">
        <v>35</v>
      </c>
      <c r="D11" s="1"/>
      <c r="E11" s="1"/>
      <c r="F11" s="1"/>
    </row>
    <row r="12" spans="1:6" ht="19.2" x14ac:dyDescent="0.2">
      <c r="B12" s="3" t="s">
        <v>37</v>
      </c>
      <c r="C12" s="1" t="s">
        <v>42</v>
      </c>
      <c r="D12" s="42"/>
      <c r="E12" s="1"/>
      <c r="F12" s="1"/>
    </row>
    <row r="13" spans="1:6" ht="19.2" x14ac:dyDescent="0.2">
      <c r="B13" s="3" t="s">
        <v>38</v>
      </c>
      <c r="C13" s="1" t="s">
        <v>39</v>
      </c>
      <c r="D13" s="1"/>
      <c r="E13" s="1"/>
      <c r="F13" s="1"/>
    </row>
    <row r="14" spans="1:6" ht="48" x14ac:dyDescent="0.2">
      <c r="B14" s="3" t="s">
        <v>40</v>
      </c>
      <c r="C14" s="1" t="s">
        <v>41</v>
      </c>
      <c r="D14" s="1"/>
      <c r="E14" s="1"/>
      <c r="F14" s="1"/>
    </row>
    <row r="15" spans="1:6" ht="19.2" x14ac:dyDescent="0.2">
      <c r="B15" s="3" t="s">
        <v>43</v>
      </c>
      <c r="C15" s="1" t="s">
        <v>44</v>
      </c>
      <c r="D15" s="1"/>
      <c r="E15" s="1"/>
      <c r="F15" s="1"/>
    </row>
    <row r="16" spans="1:6" ht="28.8" x14ac:dyDescent="0.2">
      <c r="B16" s="3" t="s">
        <v>45</v>
      </c>
      <c r="C16" s="1" t="s">
        <v>57</v>
      </c>
      <c r="D16" s="1"/>
      <c r="E16" s="1"/>
      <c r="F16" s="1"/>
    </row>
    <row r="17" spans="1:6" ht="19.2" x14ac:dyDescent="0.2">
      <c r="B17" s="3" t="s">
        <v>46</v>
      </c>
      <c r="C17" s="1" t="s">
        <v>58</v>
      </c>
      <c r="D17" s="1"/>
      <c r="E17" s="1"/>
      <c r="F17" s="1"/>
    </row>
    <row r="18" spans="1:6" ht="19.2" x14ac:dyDescent="0.2">
      <c r="B18" s="3" t="s">
        <v>47</v>
      </c>
      <c r="C18" s="1" t="s">
        <v>59</v>
      </c>
      <c r="D18" s="1"/>
      <c r="E18" s="1"/>
      <c r="F18" s="1"/>
    </row>
    <row r="19" spans="1:6" x14ac:dyDescent="0.2">
      <c r="B19" s="3" t="s">
        <v>48</v>
      </c>
      <c r="C19" s="1" t="s">
        <v>60</v>
      </c>
      <c r="D19" s="1"/>
      <c r="E19" s="1"/>
      <c r="F19" s="1"/>
    </row>
    <row r="20" spans="1:6" x14ac:dyDescent="0.2">
      <c r="B20" s="3" t="s">
        <v>49</v>
      </c>
      <c r="C20" s="1" t="s">
        <v>61</v>
      </c>
      <c r="D20" s="1"/>
      <c r="E20" s="1"/>
      <c r="F20" s="1"/>
    </row>
    <row r="21" spans="1:6" x14ac:dyDescent="0.2">
      <c r="B21" s="3" t="s">
        <v>50</v>
      </c>
      <c r="C21" s="1" t="s">
        <v>62</v>
      </c>
      <c r="D21" s="1"/>
      <c r="E21" s="1"/>
      <c r="F21" s="1"/>
    </row>
    <row r="22" spans="1:6" ht="19.2" x14ac:dyDescent="0.2">
      <c r="B22" s="3" t="s">
        <v>51</v>
      </c>
      <c r="C22" s="1" t="s">
        <v>63</v>
      </c>
      <c r="D22" s="1"/>
      <c r="E22" s="1"/>
      <c r="F22" s="1"/>
    </row>
    <row r="23" spans="1:6" ht="19.2" x14ac:dyDescent="0.2">
      <c r="B23" s="3" t="s">
        <v>52</v>
      </c>
      <c r="C23" s="1" t="s">
        <v>64</v>
      </c>
      <c r="D23" s="1"/>
      <c r="E23" s="1"/>
      <c r="F23" s="1"/>
    </row>
    <row r="24" spans="1:6" ht="28.8" x14ac:dyDescent="0.2">
      <c r="B24" s="3" t="s">
        <v>53</v>
      </c>
      <c r="C24" s="1" t="s">
        <v>266</v>
      </c>
      <c r="D24" s="1"/>
      <c r="E24" s="1"/>
      <c r="F24" s="1"/>
    </row>
    <row r="25" spans="1:6" x14ac:dyDescent="0.2">
      <c r="B25" s="3" t="s">
        <v>54</v>
      </c>
      <c r="C25" s="1" t="s">
        <v>65</v>
      </c>
      <c r="D25" s="1"/>
      <c r="E25" s="1"/>
      <c r="F25" s="1"/>
    </row>
    <row r="26" spans="1:6" x14ac:dyDescent="0.2">
      <c r="B26" s="3" t="s">
        <v>55</v>
      </c>
      <c r="C26" s="1" t="s">
        <v>66</v>
      </c>
      <c r="D26" s="1"/>
      <c r="E26" s="1"/>
      <c r="F26" s="1"/>
    </row>
    <row r="27" spans="1:6" ht="19.2" x14ac:dyDescent="0.2">
      <c r="B27" s="3" t="s">
        <v>56</v>
      </c>
      <c r="C27" s="1" t="s">
        <v>333</v>
      </c>
      <c r="D27" s="1"/>
      <c r="E27" s="1"/>
      <c r="F27" s="1"/>
    </row>
    <row r="28" spans="1:6" x14ac:dyDescent="0.2">
      <c r="B28" s="3" t="s">
        <v>67</v>
      </c>
      <c r="C28" s="1"/>
      <c r="D28" s="1"/>
      <c r="E28" s="1"/>
      <c r="F28" s="1"/>
    </row>
    <row r="29" spans="1:6" ht="19.2" x14ac:dyDescent="0.2">
      <c r="A29" s="3" t="s">
        <v>36</v>
      </c>
      <c r="B29" s="3" t="s">
        <v>113</v>
      </c>
      <c r="C29" s="1" t="s">
        <v>267</v>
      </c>
      <c r="D29" s="1"/>
      <c r="E29" s="1"/>
      <c r="F29" s="1"/>
    </row>
    <row r="30" spans="1:6" ht="28.8" x14ac:dyDescent="0.2">
      <c r="B30" s="3" t="s">
        <v>114</v>
      </c>
      <c r="C30" s="1" t="s">
        <v>115</v>
      </c>
      <c r="D30" s="1"/>
      <c r="E30" s="1"/>
      <c r="F30" s="1"/>
    </row>
    <row r="31" spans="1:6" ht="57.6" x14ac:dyDescent="0.2">
      <c r="B31" s="3" t="s">
        <v>116</v>
      </c>
      <c r="C31" s="1" t="s">
        <v>117</v>
      </c>
      <c r="D31" s="1"/>
      <c r="E31" s="1"/>
      <c r="F31" s="1"/>
    </row>
    <row r="32" spans="1:6" ht="28.8" x14ac:dyDescent="0.2">
      <c r="B32" s="3" t="s">
        <v>118</v>
      </c>
      <c r="C32" s="1" t="s">
        <v>119</v>
      </c>
      <c r="D32" s="1"/>
      <c r="E32" s="1"/>
      <c r="F32" s="1"/>
    </row>
    <row r="33" spans="1:6" ht="19.2" x14ac:dyDescent="0.2">
      <c r="B33" s="3" t="s">
        <v>120</v>
      </c>
      <c r="C33" s="1" t="s">
        <v>121</v>
      </c>
      <c r="D33" s="1"/>
      <c r="E33" s="1"/>
      <c r="F33" s="1"/>
    </row>
    <row r="34" spans="1:6" ht="28.8" x14ac:dyDescent="0.2">
      <c r="B34" s="3" t="s">
        <v>122</v>
      </c>
      <c r="C34" s="1" t="s">
        <v>123</v>
      </c>
      <c r="D34" s="1"/>
      <c r="E34" s="1"/>
      <c r="F34" s="1"/>
    </row>
    <row r="35" spans="1:6" ht="76.8" x14ac:dyDescent="0.2">
      <c r="B35" s="3" t="s">
        <v>124</v>
      </c>
      <c r="C35" s="1" t="s">
        <v>125</v>
      </c>
      <c r="D35" s="1"/>
      <c r="E35" s="1"/>
      <c r="F35" s="1"/>
    </row>
    <row r="36" spans="1:6" ht="76.8" x14ac:dyDescent="0.2">
      <c r="B36" s="3" t="s">
        <v>126</v>
      </c>
      <c r="C36" s="1" t="s">
        <v>127</v>
      </c>
      <c r="D36" s="1"/>
      <c r="E36" s="1"/>
      <c r="F36" s="1"/>
    </row>
    <row r="37" spans="1:6" ht="57.6" x14ac:dyDescent="0.2">
      <c r="B37" s="3" t="s">
        <v>128</v>
      </c>
      <c r="C37" s="1" t="s">
        <v>129</v>
      </c>
      <c r="D37" s="1"/>
      <c r="E37" s="1"/>
      <c r="F37" s="1"/>
    </row>
    <row r="38" spans="1:6" ht="48" x14ac:dyDescent="0.2">
      <c r="B38" s="3" t="s">
        <v>130</v>
      </c>
      <c r="C38" s="1" t="s">
        <v>131</v>
      </c>
      <c r="D38" s="1"/>
      <c r="E38" s="1"/>
      <c r="F38" s="1"/>
    </row>
    <row r="39" spans="1:6" ht="38.4" x14ac:dyDescent="0.2">
      <c r="B39" s="3" t="s">
        <v>132</v>
      </c>
      <c r="C39" s="1" t="s">
        <v>133</v>
      </c>
      <c r="D39" s="1"/>
    </row>
    <row r="40" spans="1:6" ht="67.2" x14ac:dyDescent="0.2">
      <c r="B40" s="3" t="s">
        <v>134</v>
      </c>
      <c r="C40" s="1" t="s">
        <v>135</v>
      </c>
      <c r="D40" s="1"/>
    </row>
    <row r="41" spans="1:6" x14ac:dyDescent="0.2">
      <c r="B41" s="3" t="s">
        <v>67</v>
      </c>
      <c r="C41" s="1" t="e">
        <f>LEFT(B41,FIND("ａ",B41,1)-1)</f>
        <v>#VALUE!</v>
      </c>
      <c r="D41" s="1"/>
    </row>
    <row r="42" spans="1:6" ht="19.2" x14ac:dyDescent="0.2">
      <c r="A42" s="3" t="s">
        <v>68</v>
      </c>
      <c r="B42" s="3" t="s">
        <v>136</v>
      </c>
      <c r="C42" s="1" t="s">
        <v>137</v>
      </c>
      <c r="D42" s="1"/>
    </row>
    <row r="43" spans="1:6" ht="19.2" x14ac:dyDescent="0.2">
      <c r="B43" s="3" t="s">
        <v>138</v>
      </c>
      <c r="C43" s="1" t="s">
        <v>139</v>
      </c>
      <c r="D43" s="1"/>
    </row>
    <row r="44" spans="1:6" x14ac:dyDescent="0.2">
      <c r="B44" s="3" t="s">
        <v>140</v>
      </c>
      <c r="C44" s="1" t="s">
        <v>141</v>
      </c>
      <c r="D44" s="1"/>
    </row>
    <row r="45" spans="1:6" ht="28.8" x14ac:dyDescent="0.2">
      <c r="B45" s="3" t="s">
        <v>142</v>
      </c>
      <c r="C45" s="1" t="s">
        <v>143</v>
      </c>
      <c r="D45" s="1"/>
    </row>
    <row r="46" spans="1:6" x14ac:dyDescent="0.2">
      <c r="B46" s="3" t="s">
        <v>144</v>
      </c>
      <c r="C46" s="1" t="s">
        <v>145</v>
      </c>
      <c r="D46" s="1"/>
    </row>
    <row r="47" spans="1:6" ht="19.2" x14ac:dyDescent="0.2">
      <c r="B47" s="3" t="s">
        <v>146</v>
      </c>
      <c r="C47" s="1" t="s">
        <v>334</v>
      </c>
      <c r="D47" s="1"/>
    </row>
    <row r="48" spans="1:6" x14ac:dyDescent="0.2">
      <c r="B48" s="3" t="s">
        <v>67</v>
      </c>
      <c r="C48" s="1"/>
      <c r="D48" s="1"/>
    </row>
    <row r="49" spans="1:4" ht="38.4" x14ac:dyDescent="0.2">
      <c r="A49" s="3" t="s">
        <v>69</v>
      </c>
      <c r="B49" s="3" t="s">
        <v>147</v>
      </c>
      <c r="C49" s="1" t="s">
        <v>148</v>
      </c>
      <c r="D49" s="1"/>
    </row>
    <row r="50" spans="1:4" ht="19.2" x14ac:dyDescent="0.2">
      <c r="B50" s="3" t="s">
        <v>149</v>
      </c>
      <c r="C50" s="1" t="s">
        <v>150</v>
      </c>
      <c r="D50" s="1"/>
    </row>
    <row r="51" spans="1:4" ht="19.2" x14ac:dyDescent="0.2">
      <c r="B51" s="3" t="s">
        <v>151</v>
      </c>
      <c r="C51" s="1" t="s">
        <v>152</v>
      </c>
      <c r="D51" s="1"/>
    </row>
    <row r="52" spans="1:4" ht="28.8" x14ac:dyDescent="0.2">
      <c r="B52" s="3" t="s">
        <v>153</v>
      </c>
      <c r="C52" s="1" t="s">
        <v>154</v>
      </c>
      <c r="D52" s="1"/>
    </row>
    <row r="53" spans="1:4" ht="28.8" x14ac:dyDescent="0.2">
      <c r="B53" s="3" t="s">
        <v>155</v>
      </c>
      <c r="C53" s="1" t="s">
        <v>156</v>
      </c>
      <c r="D53" s="1"/>
    </row>
    <row r="54" spans="1:4" ht="38.4" x14ac:dyDescent="0.2">
      <c r="B54" s="3" t="s">
        <v>157</v>
      </c>
      <c r="C54" s="1" t="s">
        <v>158</v>
      </c>
      <c r="D54" s="1"/>
    </row>
    <row r="55" spans="1:4" ht="38.4" x14ac:dyDescent="0.2">
      <c r="B55" s="3" t="s">
        <v>159</v>
      </c>
      <c r="C55" s="1" t="s">
        <v>160</v>
      </c>
      <c r="D55" s="1"/>
    </row>
    <row r="56" spans="1:4" ht="48" x14ac:dyDescent="0.2">
      <c r="B56" s="3" t="s">
        <v>161</v>
      </c>
      <c r="C56" s="1" t="s">
        <v>162</v>
      </c>
      <c r="D56" s="1"/>
    </row>
    <row r="57" spans="1:4" ht="28.8" x14ac:dyDescent="0.2">
      <c r="B57" s="3" t="s">
        <v>163</v>
      </c>
      <c r="C57" s="1" t="s">
        <v>164</v>
      </c>
      <c r="D57" s="1"/>
    </row>
    <row r="58" spans="1:4" ht="28.8" x14ac:dyDescent="0.2">
      <c r="B58" s="3" t="s">
        <v>165</v>
      </c>
      <c r="C58" s="1" t="s">
        <v>166</v>
      </c>
      <c r="D58" s="1"/>
    </row>
    <row r="59" spans="1:4" ht="57.6" x14ac:dyDescent="0.2">
      <c r="B59" s="3" t="s">
        <v>167</v>
      </c>
      <c r="C59" s="1" t="s">
        <v>168</v>
      </c>
      <c r="D59" s="1"/>
    </row>
    <row r="60" spans="1:4" ht="38.4" x14ac:dyDescent="0.2">
      <c r="B60" s="3" t="s">
        <v>169</v>
      </c>
      <c r="C60" s="1" t="s">
        <v>170</v>
      </c>
      <c r="D60" s="1"/>
    </row>
    <row r="61" spans="1:4" ht="48" x14ac:dyDescent="0.2">
      <c r="B61" s="3" t="s">
        <v>171</v>
      </c>
      <c r="C61" s="1" t="s">
        <v>172</v>
      </c>
      <c r="D61" s="1"/>
    </row>
    <row r="62" spans="1:4" ht="19.2" x14ac:dyDescent="0.2">
      <c r="A62" s="9"/>
      <c r="B62" s="3" t="s">
        <v>173</v>
      </c>
      <c r="C62" s="1" t="s">
        <v>174</v>
      </c>
      <c r="D62" s="1"/>
    </row>
    <row r="63" spans="1:4" ht="48" x14ac:dyDescent="0.2">
      <c r="B63" s="3" t="s">
        <v>175</v>
      </c>
      <c r="C63" s="1" t="s">
        <v>176</v>
      </c>
      <c r="D63" s="1"/>
    </row>
    <row r="64" spans="1:4" ht="38.4" x14ac:dyDescent="0.2">
      <c r="B64" s="3" t="s">
        <v>177</v>
      </c>
      <c r="C64" s="1" t="s">
        <v>178</v>
      </c>
      <c r="D64" s="1"/>
    </row>
    <row r="65" spans="1:4" ht="48" x14ac:dyDescent="0.2">
      <c r="B65" s="3" t="s">
        <v>179</v>
      </c>
      <c r="C65" s="1" t="s">
        <v>180</v>
      </c>
      <c r="D65" s="1"/>
    </row>
    <row r="66" spans="1:4" ht="38.4" x14ac:dyDescent="0.2">
      <c r="B66" s="3" t="s">
        <v>181</v>
      </c>
      <c r="C66" s="1" t="s">
        <v>182</v>
      </c>
      <c r="D66" s="1"/>
    </row>
    <row r="67" spans="1:4" ht="67.2" x14ac:dyDescent="0.2">
      <c r="B67" s="3" t="s">
        <v>183</v>
      </c>
      <c r="C67" s="1" t="s">
        <v>184</v>
      </c>
      <c r="D67" s="1"/>
    </row>
    <row r="68" spans="1:4" ht="67.2" x14ac:dyDescent="0.2">
      <c r="B68" s="3" t="s">
        <v>185</v>
      </c>
      <c r="C68" s="1" t="s">
        <v>186</v>
      </c>
      <c r="D68" s="1"/>
    </row>
    <row r="69" spans="1:4" ht="48" x14ac:dyDescent="0.2">
      <c r="B69" s="3" t="s">
        <v>187</v>
      </c>
      <c r="C69" s="1" t="s">
        <v>188</v>
      </c>
      <c r="D69" s="1"/>
    </row>
    <row r="70" spans="1:4" ht="28.8" x14ac:dyDescent="0.2">
      <c r="B70" s="3" t="s">
        <v>189</v>
      </c>
      <c r="C70" s="1" t="s">
        <v>190</v>
      </c>
      <c r="D70" s="1"/>
    </row>
    <row r="71" spans="1:4" x14ac:dyDescent="0.2">
      <c r="B71" s="3" t="s">
        <v>67</v>
      </c>
      <c r="C71" s="1"/>
      <c r="D71" s="1"/>
    </row>
    <row r="72" spans="1:4" ht="38.4" x14ac:dyDescent="0.2">
      <c r="A72" s="3" t="s">
        <v>70</v>
      </c>
      <c r="B72" s="3" t="s">
        <v>191</v>
      </c>
      <c r="C72" s="1" t="s">
        <v>192</v>
      </c>
      <c r="D72" s="1"/>
    </row>
    <row r="73" spans="1:4" ht="38.4" x14ac:dyDescent="0.2">
      <c r="B73" s="3" t="s">
        <v>193</v>
      </c>
      <c r="C73" s="1" t="s">
        <v>194</v>
      </c>
      <c r="D73" s="1"/>
    </row>
    <row r="74" spans="1:4" ht="48" x14ac:dyDescent="0.2">
      <c r="B74" s="3" t="s">
        <v>195</v>
      </c>
      <c r="C74" s="1" t="s">
        <v>196</v>
      </c>
      <c r="D74" s="1"/>
    </row>
    <row r="75" spans="1:4" ht="38.4" x14ac:dyDescent="0.2">
      <c r="B75" s="3" t="s">
        <v>197</v>
      </c>
      <c r="C75" s="1" t="s">
        <v>198</v>
      </c>
      <c r="D75" s="1"/>
    </row>
    <row r="76" spans="1:4" ht="28.8" x14ac:dyDescent="0.2">
      <c r="B76" s="3" t="s">
        <v>199</v>
      </c>
      <c r="C76" s="1" t="s">
        <v>200</v>
      </c>
      <c r="D76" s="1"/>
    </row>
    <row r="77" spans="1:4" x14ac:dyDescent="0.2">
      <c r="B77" s="3" t="s">
        <v>112</v>
      </c>
      <c r="C77" s="1"/>
      <c r="D77" s="1"/>
    </row>
    <row r="78" spans="1:4" x14ac:dyDescent="0.2">
      <c r="A78" s="3" t="s">
        <v>71</v>
      </c>
      <c r="B78" s="3" t="s">
        <v>201</v>
      </c>
      <c r="C78" s="1" t="s">
        <v>202</v>
      </c>
      <c r="D78" s="1"/>
    </row>
    <row r="79" spans="1:4" ht="28.8" x14ac:dyDescent="0.2">
      <c r="B79" s="3" t="s">
        <v>203</v>
      </c>
      <c r="C79" s="1" t="s">
        <v>204</v>
      </c>
      <c r="D79" s="1"/>
    </row>
    <row r="80" spans="1:4" ht="28.8" x14ac:dyDescent="0.2">
      <c r="B80" s="3" t="s">
        <v>205</v>
      </c>
      <c r="C80" s="1" t="s">
        <v>206</v>
      </c>
      <c r="D80" s="1"/>
    </row>
    <row r="81" spans="1:4" ht="19.2" x14ac:dyDescent="0.2">
      <c r="B81" s="3" t="s">
        <v>207</v>
      </c>
      <c r="C81" s="1" t="s">
        <v>208</v>
      </c>
      <c r="D81" s="1"/>
    </row>
    <row r="82" spans="1:4" ht="28.8" x14ac:dyDescent="0.2">
      <c r="B82" s="3" t="s">
        <v>209</v>
      </c>
      <c r="C82" s="1" t="s">
        <v>210</v>
      </c>
      <c r="D82" s="1"/>
    </row>
    <row r="83" spans="1:4" ht="19.2" x14ac:dyDescent="0.2">
      <c r="B83" s="3" t="s">
        <v>211</v>
      </c>
      <c r="C83" s="1" t="s">
        <v>212</v>
      </c>
      <c r="D83" s="1"/>
    </row>
    <row r="84" spans="1:4" ht="28.8" x14ac:dyDescent="0.2">
      <c r="B84" s="3" t="s">
        <v>213</v>
      </c>
      <c r="C84" s="1" t="s">
        <v>214</v>
      </c>
      <c r="D84" s="1"/>
    </row>
    <row r="85" spans="1:4" ht="28.8" x14ac:dyDescent="0.2">
      <c r="B85" s="3" t="s">
        <v>215</v>
      </c>
      <c r="C85" s="1" t="s">
        <v>216</v>
      </c>
      <c r="D85" s="1"/>
    </row>
    <row r="86" spans="1:4" ht="28.8" x14ac:dyDescent="0.2">
      <c r="B86" s="3" t="s">
        <v>217</v>
      </c>
      <c r="C86" s="1" t="s">
        <v>218</v>
      </c>
      <c r="D86" s="1"/>
    </row>
    <row r="87" spans="1:4" x14ac:dyDescent="0.2">
      <c r="B87" s="3" t="s">
        <v>67</v>
      </c>
      <c r="C87" s="1"/>
      <c r="D87" s="1"/>
    </row>
    <row r="88" spans="1:4" ht="19.2" x14ac:dyDescent="0.2">
      <c r="A88" s="3" t="s">
        <v>72</v>
      </c>
      <c r="B88" s="3" t="s">
        <v>219</v>
      </c>
      <c r="C88" s="1" t="s">
        <v>220</v>
      </c>
      <c r="D88" s="1"/>
    </row>
    <row r="89" spans="1:4" ht="19.2" x14ac:dyDescent="0.2">
      <c r="B89" s="3" t="s">
        <v>221</v>
      </c>
      <c r="C89" s="1" t="s">
        <v>222</v>
      </c>
      <c r="D89" s="1"/>
    </row>
    <row r="90" spans="1:4" ht="19.2" x14ac:dyDescent="0.2">
      <c r="B90" s="3" t="s">
        <v>223</v>
      </c>
      <c r="C90" s="1" t="s">
        <v>224</v>
      </c>
      <c r="D90" s="1"/>
    </row>
    <row r="91" spans="1:4" x14ac:dyDescent="0.2">
      <c r="B91" s="3" t="s">
        <v>225</v>
      </c>
      <c r="C91" s="1" t="s">
        <v>226</v>
      </c>
      <c r="D91" s="1"/>
    </row>
    <row r="92" spans="1:4" ht="19.2" x14ac:dyDescent="0.2">
      <c r="B92" s="3" t="s">
        <v>227</v>
      </c>
      <c r="C92" s="1" t="s">
        <v>228</v>
      </c>
      <c r="D92" s="1"/>
    </row>
    <row r="93" spans="1:4" ht="19.2" x14ac:dyDescent="0.2">
      <c r="B93" s="3" t="s">
        <v>229</v>
      </c>
      <c r="C93" s="1" t="s">
        <v>230</v>
      </c>
      <c r="D93" s="1"/>
    </row>
    <row r="94" spans="1:4" x14ac:dyDescent="0.2">
      <c r="B94" s="3" t="s">
        <v>231</v>
      </c>
      <c r="C94" s="1" t="s">
        <v>232</v>
      </c>
      <c r="D94" s="1"/>
    </row>
    <row r="95" spans="1:4" x14ac:dyDescent="0.2">
      <c r="B95" s="3" t="s">
        <v>233</v>
      </c>
      <c r="C95" s="1" t="s">
        <v>234</v>
      </c>
      <c r="D95" s="1"/>
    </row>
    <row r="96" spans="1:4" ht="19.2" x14ac:dyDescent="0.2">
      <c r="B96" s="3" t="s">
        <v>235</v>
      </c>
      <c r="C96" s="1" t="s">
        <v>236</v>
      </c>
      <c r="D96" s="1"/>
    </row>
    <row r="97" spans="1:4" x14ac:dyDescent="0.2">
      <c r="B97" s="3" t="s">
        <v>67</v>
      </c>
      <c r="C97" s="1"/>
      <c r="D97" s="1"/>
    </row>
    <row r="98" spans="1:4" ht="38.4" x14ac:dyDescent="0.2">
      <c r="A98" s="9" t="s">
        <v>73</v>
      </c>
      <c r="B98" s="3" t="s">
        <v>237</v>
      </c>
      <c r="C98" s="1" t="s">
        <v>238</v>
      </c>
      <c r="D98" s="1"/>
    </row>
    <row r="99" spans="1:4" ht="86.4" x14ac:dyDescent="0.2">
      <c r="B99" s="3" t="s">
        <v>239</v>
      </c>
      <c r="C99" s="1" t="s">
        <v>240</v>
      </c>
      <c r="D99" s="1"/>
    </row>
    <row r="100" spans="1:4" ht="67.2" x14ac:dyDescent="0.2">
      <c r="B100" s="3" t="s">
        <v>241</v>
      </c>
      <c r="C100" s="1" t="s">
        <v>242</v>
      </c>
      <c r="D100" s="1"/>
    </row>
    <row r="101" spans="1:4" ht="38.4" x14ac:dyDescent="0.2">
      <c r="B101" s="3" t="s">
        <v>243</v>
      </c>
      <c r="C101" s="1" t="s">
        <v>244</v>
      </c>
      <c r="D101" s="1"/>
    </row>
    <row r="102" spans="1:4" x14ac:dyDescent="0.2">
      <c r="B102" s="3" t="s">
        <v>67</v>
      </c>
      <c r="C102" s="1"/>
      <c r="D102" s="1"/>
    </row>
    <row r="103" spans="1:4" ht="19.2" x14ac:dyDescent="0.2">
      <c r="A103" s="3" t="s">
        <v>74</v>
      </c>
      <c r="B103" s="3" t="s">
        <v>75</v>
      </c>
      <c r="C103" s="1"/>
      <c r="D103" s="1"/>
    </row>
    <row r="104" spans="1:4" x14ac:dyDescent="0.2">
      <c r="B104" s="3" t="s">
        <v>76</v>
      </c>
      <c r="C104" s="1"/>
      <c r="D104" s="1"/>
    </row>
    <row r="105" spans="1:4" ht="19.2" x14ac:dyDescent="0.2">
      <c r="B105" s="3" t="s">
        <v>77</v>
      </c>
      <c r="C105" s="1"/>
      <c r="D105" s="1"/>
    </row>
    <row r="106" spans="1:4" x14ac:dyDescent="0.2">
      <c r="B106" s="3" t="s">
        <v>78</v>
      </c>
      <c r="C106" s="1"/>
      <c r="D106" s="1"/>
    </row>
    <row r="107" spans="1:4" x14ac:dyDescent="0.2">
      <c r="B107" s="3" t="s">
        <v>110</v>
      </c>
      <c r="C107" s="1"/>
      <c r="D107" s="1"/>
    </row>
    <row r="108" spans="1:4" x14ac:dyDescent="0.2">
      <c r="B108" s="3" t="s">
        <v>79</v>
      </c>
      <c r="C108" s="1"/>
      <c r="D108" s="1"/>
    </row>
    <row r="109" spans="1:4" x14ac:dyDescent="0.2">
      <c r="B109" s="3" t="s">
        <v>80</v>
      </c>
      <c r="C109" s="1"/>
      <c r="D109" s="1"/>
    </row>
    <row r="110" spans="1:4" x14ac:dyDescent="0.2">
      <c r="B110" s="3" t="s">
        <v>81</v>
      </c>
      <c r="C110" s="1"/>
      <c r="D110" s="1"/>
    </row>
    <row r="111" spans="1:4" ht="19.2" x14ac:dyDescent="0.2">
      <c r="B111" s="3" t="s">
        <v>82</v>
      </c>
      <c r="C111" s="1"/>
      <c r="D111" s="1"/>
    </row>
    <row r="112" spans="1:4" x14ac:dyDescent="0.2">
      <c r="B112" s="3" t="s">
        <v>16</v>
      </c>
      <c r="C112" s="1"/>
      <c r="D112" s="1"/>
    </row>
    <row r="113" spans="1:4" ht="28.8" x14ac:dyDescent="0.2">
      <c r="A113" s="3" t="s">
        <v>83</v>
      </c>
      <c r="B113" s="3" t="s">
        <v>245</v>
      </c>
      <c r="C113" s="1" t="s">
        <v>246</v>
      </c>
      <c r="D113" s="1"/>
    </row>
    <row r="114" spans="1:4" ht="19.2" x14ac:dyDescent="0.2">
      <c r="B114" s="3" t="s">
        <v>247</v>
      </c>
      <c r="C114" s="1" t="s">
        <v>248</v>
      </c>
      <c r="D114" s="1"/>
    </row>
    <row r="115" spans="1:4" ht="28.8" x14ac:dyDescent="0.2">
      <c r="B115" s="3" t="s">
        <v>249</v>
      </c>
      <c r="C115" s="1" t="s">
        <v>250</v>
      </c>
      <c r="D115" s="1"/>
    </row>
    <row r="116" spans="1:4" x14ac:dyDescent="0.2">
      <c r="B116" s="3" t="s">
        <v>251</v>
      </c>
      <c r="C116" s="1" t="s">
        <v>252</v>
      </c>
      <c r="D116" s="1"/>
    </row>
    <row r="117" spans="1:4" x14ac:dyDescent="0.2">
      <c r="B117" s="3" t="s">
        <v>253</v>
      </c>
      <c r="C117" s="1" t="s">
        <v>254</v>
      </c>
      <c r="D117" s="1"/>
    </row>
    <row r="118" spans="1:4" x14ac:dyDescent="0.2">
      <c r="B118" s="3" t="s">
        <v>255</v>
      </c>
      <c r="C118" s="1" t="s">
        <v>256</v>
      </c>
      <c r="D118" s="1"/>
    </row>
    <row r="119" spans="1:4" x14ac:dyDescent="0.2">
      <c r="B119" s="3" t="s">
        <v>67</v>
      </c>
      <c r="C119" s="1"/>
      <c r="D119" s="1"/>
    </row>
    <row r="120" spans="1:4" ht="19.2" x14ac:dyDescent="0.2">
      <c r="A120" s="3" t="s">
        <v>84</v>
      </c>
      <c r="B120" s="3" t="s">
        <v>85</v>
      </c>
      <c r="C120" s="1"/>
      <c r="D120" s="1"/>
    </row>
    <row r="121" spans="1:4" ht="19.2" x14ac:dyDescent="0.2">
      <c r="B121" s="3" t="s">
        <v>86</v>
      </c>
      <c r="C121" s="1"/>
      <c r="D121" s="1"/>
    </row>
    <row r="122" spans="1:4" x14ac:dyDescent="0.2">
      <c r="B122" s="3" t="s">
        <v>87</v>
      </c>
      <c r="C122" s="1"/>
      <c r="D122" s="1"/>
    </row>
    <row r="123" spans="1:4" x14ac:dyDescent="0.2">
      <c r="B123" s="3" t="s">
        <v>88</v>
      </c>
      <c r="C123" s="1"/>
      <c r="D123" s="1"/>
    </row>
    <row r="124" spans="1:4" ht="19.2" x14ac:dyDescent="0.2">
      <c r="B124" s="3" t="s">
        <v>89</v>
      </c>
      <c r="C124" s="1"/>
      <c r="D124" s="1"/>
    </row>
    <row r="125" spans="1:4" ht="28.8" x14ac:dyDescent="0.2">
      <c r="B125" s="3" t="s">
        <v>90</v>
      </c>
      <c r="C125" s="1"/>
      <c r="D125" s="1"/>
    </row>
    <row r="126" spans="1:4" ht="19.2" x14ac:dyDescent="0.2">
      <c r="B126" s="3" t="s">
        <v>91</v>
      </c>
      <c r="C126" s="1"/>
      <c r="D126" s="1"/>
    </row>
    <row r="127" spans="1:4" x14ac:dyDescent="0.2">
      <c r="B127" s="3" t="s">
        <v>92</v>
      </c>
      <c r="C127" s="1"/>
      <c r="D127" s="1"/>
    </row>
    <row r="128" spans="1:4" ht="19.2" x14ac:dyDescent="0.2">
      <c r="B128" s="3" t="s">
        <v>93</v>
      </c>
      <c r="C128" s="1"/>
      <c r="D128" s="1"/>
    </row>
    <row r="129" spans="2:4" x14ac:dyDescent="0.2">
      <c r="B129" s="3" t="s">
        <v>94</v>
      </c>
      <c r="C129" s="1"/>
      <c r="D129" s="1"/>
    </row>
    <row r="130" spans="2:4" ht="19.2" x14ac:dyDescent="0.2">
      <c r="B130" s="3" t="s">
        <v>95</v>
      </c>
      <c r="C130" s="1"/>
      <c r="D130" s="1"/>
    </row>
    <row r="131" spans="2:4" x14ac:dyDescent="0.2">
      <c r="B131" s="3" t="s">
        <v>96</v>
      </c>
      <c r="C131" s="1"/>
      <c r="D131" s="1"/>
    </row>
    <row r="132" spans="2:4" x14ac:dyDescent="0.2">
      <c r="B132" s="3" t="s">
        <v>97</v>
      </c>
      <c r="C132" s="1"/>
      <c r="D132" s="1"/>
    </row>
    <row r="133" spans="2:4" x14ac:dyDescent="0.2">
      <c r="B133" s="3" t="s">
        <v>98</v>
      </c>
      <c r="C133" s="1"/>
      <c r="D133" s="1"/>
    </row>
    <row r="134" spans="2:4" x14ac:dyDescent="0.2">
      <c r="B134" s="3" t="s">
        <v>99</v>
      </c>
      <c r="C134" s="1"/>
      <c r="D134" s="1"/>
    </row>
    <row r="135" spans="2:4" x14ac:dyDescent="0.2">
      <c r="B135" s="3" t="s">
        <v>100</v>
      </c>
      <c r="C135" s="1"/>
      <c r="D135" s="1"/>
    </row>
    <row r="136" spans="2:4" x14ac:dyDescent="0.2">
      <c r="B136" s="3" t="s">
        <v>101</v>
      </c>
      <c r="C136" s="1"/>
      <c r="D136" s="1"/>
    </row>
    <row r="137" spans="2:4" x14ac:dyDescent="0.2">
      <c r="B137" s="3" t="s">
        <v>102</v>
      </c>
      <c r="C137" s="1"/>
      <c r="D137" s="1"/>
    </row>
    <row r="138" spans="2:4" x14ac:dyDescent="0.2">
      <c r="B138" s="3" t="s">
        <v>103</v>
      </c>
      <c r="C138" s="1"/>
      <c r="D138" s="1"/>
    </row>
    <row r="139" spans="2:4" x14ac:dyDescent="0.2">
      <c r="B139" s="3" t="s">
        <v>104</v>
      </c>
      <c r="C139" s="1"/>
      <c r="D139" s="1"/>
    </row>
    <row r="140" spans="2:4" x14ac:dyDescent="0.2">
      <c r="B140" s="3" t="s">
        <v>105</v>
      </c>
      <c r="C140" s="1"/>
      <c r="D140" s="1"/>
    </row>
    <row r="141" spans="2:4" x14ac:dyDescent="0.2">
      <c r="B141" s="3" t="s">
        <v>106</v>
      </c>
      <c r="C141" s="1"/>
      <c r="D141" s="1"/>
    </row>
    <row r="142" spans="2:4" x14ac:dyDescent="0.2">
      <c r="B142" s="3" t="s">
        <v>107</v>
      </c>
      <c r="C142" s="1"/>
      <c r="D142" s="1"/>
    </row>
    <row r="143" spans="2:4" x14ac:dyDescent="0.2">
      <c r="B143" s="3" t="s">
        <v>108</v>
      </c>
      <c r="C143" s="1"/>
      <c r="D143" s="1"/>
    </row>
    <row r="144" spans="2:4" x14ac:dyDescent="0.2">
      <c r="B144" s="3" t="s">
        <v>109</v>
      </c>
      <c r="C144" s="1"/>
      <c r="D144" s="1"/>
    </row>
    <row r="145" spans="1:4" ht="28.8" x14ac:dyDescent="0.2">
      <c r="A145" s="3" t="s">
        <v>111</v>
      </c>
      <c r="B145" s="3" t="s">
        <v>257</v>
      </c>
      <c r="C145" s="1" t="s">
        <v>258</v>
      </c>
      <c r="D145" s="1"/>
    </row>
    <row r="146" spans="1:4" ht="19.2" x14ac:dyDescent="0.2">
      <c r="B146" s="3" t="s">
        <v>259</v>
      </c>
      <c r="C146" s="1" t="s">
        <v>260</v>
      </c>
      <c r="D146" s="1"/>
    </row>
    <row r="147" spans="1:4" ht="28.8" x14ac:dyDescent="0.2">
      <c r="B147" s="3" t="s">
        <v>261</v>
      </c>
      <c r="C147" s="1" t="s">
        <v>262</v>
      </c>
      <c r="D147" s="1"/>
    </row>
    <row r="148" spans="1:4" x14ac:dyDescent="0.2">
      <c r="B148" s="3" t="s">
        <v>263</v>
      </c>
      <c r="C148" s="1" t="s">
        <v>264</v>
      </c>
      <c r="D148" s="1"/>
    </row>
    <row r="149" spans="1:4" x14ac:dyDescent="0.2">
      <c r="B149" s="3" t="s">
        <v>16</v>
      </c>
      <c r="C149" s="1"/>
      <c r="D149" s="1"/>
    </row>
    <row r="150" spans="1:4" ht="9.9" customHeight="1" x14ac:dyDescent="0.2">
      <c r="D150" s="1"/>
    </row>
    <row r="151" spans="1:4" ht="9.9" customHeight="1" x14ac:dyDescent="0.2"/>
    <row r="152" spans="1:4" ht="9.9" customHeight="1" x14ac:dyDescent="0.2"/>
    <row r="153" spans="1:4" ht="9.9" customHeight="1" x14ac:dyDescent="0.2"/>
    <row r="154" spans="1:4" ht="9.9" customHeight="1" x14ac:dyDescent="0.2"/>
    <row r="155" spans="1:4" ht="9.9" customHeight="1" x14ac:dyDescent="0.2"/>
    <row r="156" spans="1:4" ht="9.9" customHeight="1" x14ac:dyDescent="0.2"/>
    <row r="157" spans="1:4" ht="9.9" customHeight="1" x14ac:dyDescent="0.2"/>
    <row r="158" spans="1:4" ht="9.9" customHeight="1" x14ac:dyDescent="0.2"/>
    <row r="159" spans="1:4" ht="9.9" customHeight="1" x14ac:dyDescent="0.2"/>
    <row r="160" spans="1:4"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sheetData>
  <phoneticPr fontId="2"/>
  <hyperlinks>
    <hyperlink ref="A3" location="部門・細分類!A11" display="1.材料・施工"/>
    <hyperlink ref="A4" location="部門・細分類!A29" display="2.構造"/>
    <hyperlink ref="A5" location="部門・細分類!A42" display="3.防火"/>
    <hyperlink ref="A6" location="部門・細分類!A49" display="4.環境工学"/>
    <hyperlink ref="B3" location="部門・細分類!A72" display="5.建築計画"/>
    <hyperlink ref="B4" location="部門・細分類!A78" display="6.農村計画"/>
    <hyperlink ref="B5" location="部門・細分類!A88" display="7.都市計画"/>
    <hyperlink ref="B6" location="部門・細分類!A98" display="8.建築社会システム"/>
    <hyperlink ref="C3" location="部門・細分類!A103" display="9.建築歴史･意匠"/>
    <hyperlink ref="C4" location="部門・細分類!A113" display="10.海洋建築"/>
    <hyperlink ref="C5" location="部門・細分類!A120" display="11．情報システ ム技術 "/>
    <hyperlink ref="C6" location="部門・細分類!A145" display="13．教 育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1"/>
  <sheetViews>
    <sheetView workbookViewId="0">
      <selection activeCell="B16" sqref="B16"/>
    </sheetView>
  </sheetViews>
  <sheetFormatPr defaultRowHeight="13.2" x14ac:dyDescent="0.2"/>
  <sheetData>
    <row r="1" spans="1:17" x14ac:dyDescent="0.2">
      <c r="D1">
        <f>MATCH(申し込みフォーム!C6,$C2:$C15,0)</f>
        <v>1</v>
      </c>
      <c r="E1" t="s">
        <v>6</v>
      </c>
      <c r="F1" t="s">
        <v>7</v>
      </c>
      <c r="G1" t="s">
        <v>8</v>
      </c>
      <c r="H1" t="s">
        <v>9</v>
      </c>
      <c r="I1" t="s">
        <v>10</v>
      </c>
      <c r="J1" t="s">
        <v>11</v>
      </c>
      <c r="K1" t="s">
        <v>12</v>
      </c>
      <c r="L1" t="s">
        <v>13</v>
      </c>
      <c r="M1" t="s">
        <v>14</v>
      </c>
      <c r="N1" t="s">
        <v>15</v>
      </c>
      <c r="O1" t="s">
        <v>268</v>
      </c>
      <c r="P1" t="s">
        <v>335</v>
      </c>
      <c r="Q1" t="s">
        <v>269</v>
      </c>
    </row>
    <row r="2" spans="1:17" x14ac:dyDescent="0.2">
      <c r="A2">
        <v>1</v>
      </c>
      <c r="B2" t="s">
        <v>0</v>
      </c>
      <c r="C2" t="s">
        <v>6</v>
      </c>
      <c r="D2" t="str">
        <f ca="1">OFFSET($D$1,ROWS($C$2:$C2),$D$1)</f>
        <v xml:space="preserve">1 コンクリート用材料 </v>
      </c>
      <c r="E2" t="s">
        <v>365</v>
      </c>
      <c r="F2" t="s">
        <v>366</v>
      </c>
      <c r="G2" t="s">
        <v>367</v>
      </c>
      <c r="H2" t="s">
        <v>368</v>
      </c>
      <c r="I2" t="s">
        <v>369</v>
      </c>
      <c r="J2" t="s">
        <v>370</v>
      </c>
      <c r="K2" t="s">
        <v>371</v>
      </c>
      <c r="L2" t="s">
        <v>372</v>
      </c>
      <c r="M2" t="s">
        <v>373</v>
      </c>
      <c r="N2" t="s">
        <v>374</v>
      </c>
      <c r="O2" t="s">
        <v>375</v>
      </c>
      <c r="P2" t="s">
        <v>376</v>
      </c>
    </row>
    <row r="3" spans="1:17" x14ac:dyDescent="0.2">
      <c r="A3">
        <v>2</v>
      </c>
      <c r="B3" t="s">
        <v>1</v>
      </c>
      <c r="C3" t="s">
        <v>7</v>
      </c>
      <c r="D3" t="str">
        <f ca="1">OFFSET($D$1,ROWS($C$2:$C3),$D$1)</f>
        <v>2 モルタル・コンクリートの物性</v>
      </c>
      <c r="E3" t="s">
        <v>377</v>
      </c>
      <c r="F3" t="s">
        <v>378</v>
      </c>
      <c r="G3" t="s">
        <v>379</v>
      </c>
      <c r="H3" t="s">
        <v>380</v>
      </c>
      <c r="I3" t="s">
        <v>381</v>
      </c>
      <c r="J3" t="s">
        <v>382</v>
      </c>
      <c r="K3" t="s">
        <v>383</v>
      </c>
      <c r="L3" t="s">
        <v>384</v>
      </c>
      <c r="M3" t="s">
        <v>385</v>
      </c>
      <c r="N3" t="s">
        <v>386</v>
      </c>
      <c r="O3" t="s">
        <v>387</v>
      </c>
      <c r="P3" t="s">
        <v>388</v>
      </c>
    </row>
    <row r="4" spans="1:17" x14ac:dyDescent="0.2">
      <c r="B4" t="s">
        <v>2</v>
      </c>
      <c r="C4" t="s">
        <v>8</v>
      </c>
      <c r="D4" t="str">
        <f ca="1">OFFSET($D$1,ROWS($C$2:$C4),$D$1)</f>
        <v xml:space="preserve">3 コンクリート工事の施工・管理 </v>
      </c>
      <c r="E4" t="s">
        <v>389</v>
      </c>
      <c r="F4" t="s">
        <v>390</v>
      </c>
      <c r="G4" t="s">
        <v>391</v>
      </c>
      <c r="H4" t="s">
        <v>392</v>
      </c>
      <c r="I4" t="s">
        <v>393</v>
      </c>
      <c r="J4" t="s">
        <v>394</v>
      </c>
      <c r="K4" t="s">
        <v>395</v>
      </c>
      <c r="L4" t="s">
        <v>396</v>
      </c>
      <c r="M4" t="s">
        <v>397</v>
      </c>
      <c r="N4" t="s">
        <v>398</v>
      </c>
      <c r="O4" t="s">
        <v>399</v>
      </c>
      <c r="P4" t="s">
        <v>400</v>
      </c>
    </row>
    <row r="5" spans="1:17" x14ac:dyDescent="0.2">
      <c r="B5" t="s">
        <v>3</v>
      </c>
      <c r="C5" t="s">
        <v>9</v>
      </c>
      <c r="D5" t="str">
        <f ca="1">OFFSET($D$1,ROWS($C$2:$C5),$D$1)</f>
        <v xml:space="preserve">4 特殊仕様のコンクリート </v>
      </c>
      <c r="E5" t="s">
        <v>496</v>
      </c>
      <c r="F5" t="s">
        <v>401</v>
      </c>
      <c r="G5" t="s">
        <v>402</v>
      </c>
      <c r="H5" t="s">
        <v>403</v>
      </c>
      <c r="I5" t="s">
        <v>404</v>
      </c>
      <c r="J5" t="s">
        <v>405</v>
      </c>
      <c r="K5" t="s">
        <v>406</v>
      </c>
      <c r="L5" t="s">
        <v>407</v>
      </c>
      <c r="M5" t="s">
        <v>408</v>
      </c>
      <c r="N5" t="s">
        <v>409</v>
      </c>
      <c r="O5" t="s">
        <v>410</v>
      </c>
      <c r="P5" t="s">
        <v>411</v>
      </c>
    </row>
    <row r="6" spans="1:17" x14ac:dyDescent="0.2">
      <c r="B6" t="s">
        <v>4</v>
      </c>
      <c r="C6" t="s">
        <v>10</v>
      </c>
      <c r="D6" t="str">
        <f ca="1">OFFSET($D$1,ROWS($C$2:$C6),$D$1)</f>
        <v>5 無機系材料・工法・工事</v>
      </c>
      <c r="E6" t="s">
        <v>412</v>
      </c>
      <c r="F6" t="s">
        <v>413</v>
      </c>
      <c r="G6" t="s">
        <v>414</v>
      </c>
      <c r="H6" t="s">
        <v>415</v>
      </c>
      <c r="I6" t="s">
        <v>416</v>
      </c>
      <c r="J6" t="s">
        <v>417</v>
      </c>
      <c r="K6" t="s">
        <v>418</v>
      </c>
      <c r="L6" t="s">
        <v>419</v>
      </c>
      <c r="M6" t="s">
        <v>420</v>
      </c>
      <c r="N6" t="s">
        <v>421</v>
      </c>
      <c r="O6" t="s">
        <v>422</v>
      </c>
      <c r="P6" t="s">
        <v>423</v>
      </c>
    </row>
    <row r="7" spans="1:17" x14ac:dyDescent="0.2">
      <c r="B7" t="s">
        <v>5</v>
      </c>
      <c r="C7" t="s">
        <v>11</v>
      </c>
      <c r="D7" t="str">
        <f ca="1">OFFSET($D$1,ROWS($C$2:$C7),$D$1)</f>
        <v xml:space="preserve">6 鉄骨製作・鉄骨工事・金属系材料 </v>
      </c>
      <c r="E7" t="s">
        <v>424</v>
      </c>
      <c r="F7" t="s">
        <v>425</v>
      </c>
      <c r="G7" t="s">
        <v>426</v>
      </c>
      <c r="H7" t="s">
        <v>427</v>
      </c>
      <c r="I7" t="s">
        <v>428</v>
      </c>
      <c r="J7" t="s">
        <v>429</v>
      </c>
      <c r="K7" t="s">
        <v>430</v>
      </c>
      <c r="L7" t="s">
        <v>431</v>
      </c>
      <c r="M7" t="s">
        <v>432</v>
      </c>
      <c r="N7" t="s">
        <v>433</v>
      </c>
      <c r="O7" t="s">
        <v>434</v>
      </c>
      <c r="P7" t="s">
        <v>431</v>
      </c>
    </row>
    <row r="8" spans="1:17" x14ac:dyDescent="0.2">
      <c r="C8" t="s">
        <v>12</v>
      </c>
      <c r="D8" t="str">
        <f ca="1">OFFSET($D$1,ROWS($C$2:$C8),$D$1)</f>
        <v xml:space="preserve">7 有機系材料・工法・工事 </v>
      </c>
      <c r="E8" t="s">
        <v>435</v>
      </c>
      <c r="F8" t="s">
        <v>436</v>
      </c>
      <c r="G8" t="s">
        <v>419</v>
      </c>
      <c r="H8" t="s">
        <v>437</v>
      </c>
      <c r="I8" t="s">
        <v>431</v>
      </c>
      <c r="J8" t="s">
        <v>438</v>
      </c>
      <c r="K8" t="s">
        <v>439</v>
      </c>
      <c r="L8" t="s">
        <v>431</v>
      </c>
      <c r="M8" t="s">
        <v>440</v>
      </c>
      <c r="N8" t="s">
        <v>419</v>
      </c>
      <c r="O8" t="s">
        <v>441</v>
      </c>
      <c r="P8" t="s">
        <v>431</v>
      </c>
    </row>
    <row r="9" spans="1:17" x14ac:dyDescent="0.2">
      <c r="C9" t="s">
        <v>13</v>
      </c>
      <c r="D9" t="str">
        <f ca="1">OFFSET($D$1,ROWS($C$2:$C9),$D$1)</f>
        <v xml:space="preserve">8 防水材料・工法・工事 </v>
      </c>
      <c r="E9" t="s">
        <v>442</v>
      </c>
      <c r="F9" t="s">
        <v>443</v>
      </c>
      <c r="G9" t="s">
        <v>431</v>
      </c>
      <c r="H9" t="s">
        <v>444</v>
      </c>
      <c r="I9" t="s">
        <v>431</v>
      </c>
      <c r="J9" t="s">
        <v>445</v>
      </c>
      <c r="K9" t="s">
        <v>446</v>
      </c>
      <c r="L9" t="s">
        <v>431</v>
      </c>
      <c r="M9" t="s">
        <v>447</v>
      </c>
      <c r="N9" t="s">
        <v>431</v>
      </c>
      <c r="O9" t="s">
        <v>448</v>
      </c>
      <c r="P9" t="s">
        <v>431</v>
      </c>
    </row>
    <row r="10" spans="1:17" x14ac:dyDescent="0.2">
      <c r="C10" t="s">
        <v>14</v>
      </c>
      <c r="D10" t="str">
        <f ca="1">OFFSET($D$1,ROWS($C$2:$C10),$D$1)</f>
        <v xml:space="preserve">9 工事・品質管理 </v>
      </c>
      <c r="E10" t="s">
        <v>449</v>
      </c>
      <c r="F10" t="s">
        <v>450</v>
      </c>
      <c r="G10" t="s">
        <v>431</v>
      </c>
      <c r="H10" t="s">
        <v>451</v>
      </c>
      <c r="I10" t="s">
        <v>431</v>
      </c>
      <c r="J10" t="s">
        <v>452</v>
      </c>
      <c r="K10" t="s">
        <v>453</v>
      </c>
      <c r="L10" t="s">
        <v>431</v>
      </c>
      <c r="M10" t="s">
        <v>454</v>
      </c>
      <c r="N10" t="s">
        <v>431</v>
      </c>
      <c r="O10" t="s">
        <v>455</v>
      </c>
      <c r="P10" t="s">
        <v>431</v>
      </c>
    </row>
    <row r="11" spans="1:17" x14ac:dyDescent="0.2">
      <c r="C11" t="s">
        <v>15</v>
      </c>
      <c r="D11" t="str">
        <f ca="1">OFFSET($D$1,ROWS($C$2:$C11),$D$1)</f>
        <v xml:space="preserve">10 仮設・山留工事 </v>
      </c>
      <c r="E11" t="s">
        <v>456</v>
      </c>
      <c r="F11" t="s">
        <v>457</v>
      </c>
      <c r="G11" t="s">
        <v>431</v>
      </c>
      <c r="H11" t="s">
        <v>458</v>
      </c>
      <c r="I11" t="s">
        <v>431</v>
      </c>
      <c r="J11" t="s">
        <v>419</v>
      </c>
      <c r="K11" t="s">
        <v>419</v>
      </c>
      <c r="L11" t="s">
        <v>431</v>
      </c>
      <c r="M11" t="s">
        <v>423</v>
      </c>
      <c r="N11" t="s">
        <v>431</v>
      </c>
      <c r="O11" t="s">
        <v>459</v>
      </c>
      <c r="P11" t="s">
        <v>431</v>
      </c>
    </row>
    <row r="12" spans="1:17" x14ac:dyDescent="0.2">
      <c r="C12" t="s">
        <v>268</v>
      </c>
      <c r="D12" t="str">
        <f ca="1">OFFSET($D$1,ROWS($C$2:$C12),$D$1)</f>
        <v xml:space="preserve">11 土・地業工事 </v>
      </c>
      <c r="E12" t="s">
        <v>460</v>
      </c>
      <c r="F12" t="s">
        <v>461</v>
      </c>
      <c r="G12" t="s">
        <v>431</v>
      </c>
      <c r="H12" t="s">
        <v>462</v>
      </c>
      <c r="I12" t="s">
        <v>431</v>
      </c>
      <c r="J12" t="s">
        <v>431</v>
      </c>
      <c r="K12" t="s">
        <v>431</v>
      </c>
      <c r="L12" t="s">
        <v>431</v>
      </c>
      <c r="M12" t="s">
        <v>431</v>
      </c>
      <c r="N12" t="s">
        <v>431</v>
      </c>
      <c r="O12" t="s">
        <v>463</v>
      </c>
      <c r="P12" t="s">
        <v>431</v>
      </c>
    </row>
    <row r="13" spans="1:17" x14ac:dyDescent="0.2">
      <c r="C13" t="s">
        <v>335</v>
      </c>
      <c r="D13" t="str">
        <f ca="1">OFFSET($D$1,ROWS($C$2:$C13),$D$1)</f>
        <v xml:space="preserve">12 機械・ロボット工法 </v>
      </c>
      <c r="E13" t="s">
        <v>464</v>
      </c>
      <c r="F13" t="s">
        <v>465</v>
      </c>
      <c r="G13" t="s">
        <v>431</v>
      </c>
      <c r="H13" t="s">
        <v>466</v>
      </c>
      <c r="I13" t="s">
        <v>431</v>
      </c>
      <c r="J13" t="s">
        <v>431</v>
      </c>
      <c r="K13" t="s">
        <v>431</v>
      </c>
      <c r="L13" t="s">
        <v>431</v>
      </c>
      <c r="M13" t="s">
        <v>431</v>
      </c>
      <c r="N13" t="s">
        <v>431</v>
      </c>
      <c r="O13" t="s">
        <v>467</v>
      </c>
      <c r="P13" t="s">
        <v>431</v>
      </c>
    </row>
    <row r="14" spans="1:17" x14ac:dyDescent="0.2">
      <c r="C14" t="s">
        <v>269</v>
      </c>
      <c r="D14" t="str">
        <f ca="1">OFFSET($D$1,ROWS($C$2:$C14),$D$1)</f>
        <v xml:space="preserve">13 耐久計画・耐久設計 </v>
      </c>
      <c r="E14" t="s">
        <v>468</v>
      </c>
      <c r="F14" t="s">
        <v>419</v>
      </c>
      <c r="G14" t="s">
        <v>431</v>
      </c>
      <c r="H14" t="s">
        <v>469</v>
      </c>
      <c r="I14" t="s">
        <v>431</v>
      </c>
      <c r="J14" t="s">
        <v>431</v>
      </c>
      <c r="K14" t="s">
        <v>431</v>
      </c>
      <c r="L14" t="s">
        <v>431</v>
      </c>
      <c r="M14" t="s">
        <v>431</v>
      </c>
      <c r="N14" t="s">
        <v>431</v>
      </c>
      <c r="O14" t="s">
        <v>470</v>
      </c>
      <c r="P14" t="s">
        <v>431</v>
      </c>
    </row>
    <row r="15" spans="1:17" x14ac:dyDescent="0.2">
      <c r="D15" t="str">
        <f ca="1">OFFSET($D$1,ROWS($C$2:$C15),$D$1)</f>
        <v xml:space="preserve">14 改修・維持保全 </v>
      </c>
      <c r="E15" t="s">
        <v>471</v>
      </c>
      <c r="F15" t="s">
        <v>431</v>
      </c>
      <c r="G15" t="s">
        <v>431</v>
      </c>
      <c r="H15" t="s">
        <v>472</v>
      </c>
      <c r="I15" t="s">
        <v>431</v>
      </c>
      <c r="J15" t="s">
        <v>431</v>
      </c>
      <c r="K15" t="s">
        <v>431</v>
      </c>
      <c r="L15" t="s">
        <v>431</v>
      </c>
      <c r="M15" t="s">
        <v>431</v>
      </c>
      <c r="N15" t="s">
        <v>431</v>
      </c>
      <c r="O15" t="s">
        <v>473</v>
      </c>
      <c r="P15" t="s">
        <v>431</v>
      </c>
    </row>
    <row r="16" spans="1:17" x14ac:dyDescent="0.2">
      <c r="D16" t="str">
        <f ca="1">OFFSET($D$1,ROWS($C$2:$C16),$D$1)</f>
        <v xml:space="preserve">15 解体 </v>
      </c>
      <c r="E16" t="s">
        <v>474</v>
      </c>
      <c r="F16" t="s">
        <v>431</v>
      </c>
      <c r="G16" t="s">
        <v>431</v>
      </c>
      <c r="H16" t="s">
        <v>475</v>
      </c>
      <c r="I16" t="s">
        <v>431</v>
      </c>
      <c r="J16" t="s">
        <v>431</v>
      </c>
      <c r="K16" t="s">
        <v>431</v>
      </c>
      <c r="L16" t="s">
        <v>431</v>
      </c>
      <c r="M16" t="s">
        <v>431</v>
      </c>
      <c r="N16" t="s">
        <v>431</v>
      </c>
      <c r="O16" t="s">
        <v>476</v>
      </c>
      <c r="P16" t="s">
        <v>431</v>
      </c>
    </row>
    <row r="17" spans="4:21" x14ac:dyDescent="0.2">
      <c r="D17" t="str">
        <f ca="1">OFFSET($D$1,ROWS($C$2:$C17),$D$1)</f>
        <v xml:space="preserve">16 地球環境・資源 </v>
      </c>
      <c r="E17" t="s">
        <v>477</v>
      </c>
      <c r="F17" t="s">
        <v>431</v>
      </c>
      <c r="G17" t="s">
        <v>431</v>
      </c>
      <c r="H17" t="s">
        <v>478</v>
      </c>
      <c r="I17" t="s">
        <v>431</v>
      </c>
      <c r="J17" t="s">
        <v>431</v>
      </c>
      <c r="K17" t="s">
        <v>431</v>
      </c>
      <c r="L17" t="s">
        <v>431</v>
      </c>
      <c r="M17" t="s">
        <v>431</v>
      </c>
      <c r="N17" t="s">
        <v>431</v>
      </c>
      <c r="O17" t="s">
        <v>479</v>
      </c>
      <c r="P17" t="s">
        <v>431</v>
      </c>
    </row>
    <row r="18" spans="4:21" x14ac:dyDescent="0.2">
      <c r="D18" t="str">
        <f ca="1">OFFSET($D$1,ROWS($C$2:$C18),$D$1)</f>
        <v xml:space="preserve">17 部位別材料・仕上げ・性能評価 </v>
      </c>
      <c r="E18" t="s">
        <v>480</v>
      </c>
      <c r="F18" t="s">
        <v>431</v>
      </c>
      <c r="G18" t="s">
        <v>431</v>
      </c>
      <c r="H18" t="s">
        <v>481</v>
      </c>
      <c r="I18" t="s">
        <v>431</v>
      </c>
      <c r="J18" t="s">
        <v>431</v>
      </c>
      <c r="K18" t="s">
        <v>431</v>
      </c>
      <c r="L18" t="s">
        <v>431</v>
      </c>
      <c r="M18" t="s">
        <v>431</v>
      </c>
      <c r="N18" t="s">
        <v>431</v>
      </c>
      <c r="O18" t="s">
        <v>482</v>
      </c>
      <c r="P18" t="s">
        <v>431</v>
      </c>
    </row>
    <row r="19" spans="4:21" x14ac:dyDescent="0.2">
      <c r="D19" t="str">
        <f ca="1">OFFSET($D$1,ROWS($C$2:$C19),$D$1)</f>
        <v>99 その他</v>
      </c>
      <c r="E19" t="s">
        <v>423</v>
      </c>
      <c r="F19" t="s">
        <v>431</v>
      </c>
      <c r="G19" t="s">
        <v>431</v>
      </c>
      <c r="H19" t="s">
        <v>483</v>
      </c>
      <c r="I19" t="s">
        <v>431</v>
      </c>
      <c r="J19" t="s">
        <v>431</v>
      </c>
      <c r="K19" t="s">
        <v>431</v>
      </c>
      <c r="L19" t="s">
        <v>431</v>
      </c>
      <c r="M19" t="s">
        <v>431</v>
      </c>
      <c r="N19" t="s">
        <v>431</v>
      </c>
      <c r="O19" t="s">
        <v>484</v>
      </c>
      <c r="P19" t="s">
        <v>431</v>
      </c>
    </row>
    <row r="20" spans="4:21" x14ac:dyDescent="0.2">
      <c r="D20" t="str">
        <f ca="1">OFFSET($D$1,ROWS($C$2:$C20),$D$1)</f>
        <v/>
      </c>
      <c r="E20" t="s">
        <v>431</v>
      </c>
      <c r="F20" t="s">
        <v>431</v>
      </c>
      <c r="G20" t="s">
        <v>431</v>
      </c>
      <c r="H20" t="s">
        <v>485</v>
      </c>
      <c r="I20" t="s">
        <v>431</v>
      </c>
      <c r="J20" t="s">
        <v>431</v>
      </c>
      <c r="K20" t="s">
        <v>431</v>
      </c>
      <c r="L20" t="s">
        <v>431</v>
      </c>
      <c r="M20" t="s">
        <v>431</v>
      </c>
      <c r="N20" t="s">
        <v>431</v>
      </c>
      <c r="O20" t="s">
        <v>486</v>
      </c>
      <c r="P20" t="s">
        <v>431</v>
      </c>
    </row>
    <row r="21" spans="4:21" x14ac:dyDescent="0.2">
      <c r="D21" t="str">
        <f ca="1">OFFSET($D$1,ROWS($C$2:$C21),$D$1)</f>
        <v/>
      </c>
      <c r="E21" t="s">
        <v>431</v>
      </c>
      <c r="F21" t="s">
        <v>431</v>
      </c>
      <c r="G21" t="s">
        <v>431</v>
      </c>
      <c r="H21" t="s">
        <v>487</v>
      </c>
      <c r="I21" t="s">
        <v>431</v>
      </c>
      <c r="J21" t="s">
        <v>431</v>
      </c>
      <c r="K21" t="s">
        <v>431</v>
      </c>
      <c r="L21" t="s">
        <v>431</v>
      </c>
      <c r="M21" t="s">
        <v>431</v>
      </c>
      <c r="N21" t="s">
        <v>431</v>
      </c>
      <c r="O21" t="s">
        <v>488</v>
      </c>
      <c r="P21" t="s">
        <v>431</v>
      </c>
    </row>
    <row r="22" spans="4:21" x14ac:dyDescent="0.2">
      <c r="D22" t="str">
        <f ca="1">OFFSET($D$1,ROWS($C$2:$C22),$D$1)</f>
        <v/>
      </c>
      <c r="E22" t="s">
        <v>431</v>
      </c>
      <c r="F22" t="s">
        <v>431</v>
      </c>
      <c r="G22" t="s">
        <v>431</v>
      </c>
      <c r="H22" t="s">
        <v>489</v>
      </c>
      <c r="I22" t="s">
        <v>431</v>
      </c>
      <c r="J22" t="s">
        <v>431</v>
      </c>
      <c r="K22" t="s">
        <v>431</v>
      </c>
      <c r="L22" t="s">
        <v>431</v>
      </c>
      <c r="M22" t="s">
        <v>431</v>
      </c>
      <c r="N22" t="s">
        <v>431</v>
      </c>
      <c r="O22" t="s">
        <v>490</v>
      </c>
      <c r="P22" t="s">
        <v>431</v>
      </c>
    </row>
    <row r="23" spans="4:21" x14ac:dyDescent="0.2">
      <c r="D23" t="str">
        <f ca="1">OFFSET($D$1,ROWS($C$2:$C23),$D$1)</f>
        <v/>
      </c>
      <c r="E23" t="s">
        <v>431</v>
      </c>
      <c r="F23" t="s">
        <v>431</v>
      </c>
      <c r="G23" t="s">
        <v>431</v>
      </c>
      <c r="H23" t="s">
        <v>491</v>
      </c>
      <c r="I23" t="s">
        <v>431</v>
      </c>
      <c r="J23" t="s">
        <v>431</v>
      </c>
      <c r="K23" t="s">
        <v>431</v>
      </c>
      <c r="L23" t="s">
        <v>431</v>
      </c>
      <c r="M23" t="s">
        <v>431</v>
      </c>
      <c r="N23" t="s">
        <v>431</v>
      </c>
      <c r="O23" t="s">
        <v>492</v>
      </c>
      <c r="P23" t="s">
        <v>431</v>
      </c>
    </row>
    <row r="24" spans="4:21" x14ac:dyDescent="0.2">
      <c r="D24" t="str">
        <f ca="1">OFFSET($D$1,ROWS($C$2:$C24),$D$1)</f>
        <v/>
      </c>
      <c r="E24" t="s">
        <v>431</v>
      </c>
      <c r="F24" t="s">
        <v>431</v>
      </c>
      <c r="G24" t="s">
        <v>431</v>
      </c>
      <c r="H24" t="s">
        <v>419</v>
      </c>
      <c r="I24" t="s">
        <v>431</v>
      </c>
      <c r="J24" t="s">
        <v>431</v>
      </c>
      <c r="K24" t="s">
        <v>431</v>
      </c>
      <c r="L24" t="s">
        <v>431</v>
      </c>
      <c r="M24" t="s">
        <v>431</v>
      </c>
      <c r="N24" t="s">
        <v>431</v>
      </c>
      <c r="O24" t="s">
        <v>493</v>
      </c>
      <c r="P24" t="s">
        <v>431</v>
      </c>
    </row>
    <row r="25" spans="4:21" x14ac:dyDescent="0.2">
      <c r="E25" t="s">
        <v>431</v>
      </c>
      <c r="F25" t="s">
        <v>431</v>
      </c>
      <c r="G25" t="s">
        <v>431</v>
      </c>
      <c r="H25" t="s">
        <v>431</v>
      </c>
      <c r="I25" t="s">
        <v>431</v>
      </c>
      <c r="J25" t="s">
        <v>431</v>
      </c>
      <c r="K25" t="s">
        <v>431</v>
      </c>
      <c r="L25" t="s">
        <v>431</v>
      </c>
      <c r="M25" t="s">
        <v>431</v>
      </c>
      <c r="N25" t="s">
        <v>431</v>
      </c>
      <c r="O25" t="s">
        <v>494</v>
      </c>
      <c r="P25" t="s">
        <v>431</v>
      </c>
    </row>
    <row r="26" spans="4:21" x14ac:dyDescent="0.2">
      <c r="E26" t="s">
        <v>431</v>
      </c>
      <c r="F26" t="s">
        <v>431</v>
      </c>
      <c r="G26" t="s">
        <v>431</v>
      </c>
      <c r="H26" t="s">
        <v>431</v>
      </c>
      <c r="I26" t="s">
        <v>431</v>
      </c>
      <c r="J26" t="s">
        <v>431</v>
      </c>
      <c r="K26" t="s">
        <v>431</v>
      </c>
      <c r="L26" t="s">
        <v>431</v>
      </c>
      <c r="M26" t="s">
        <v>431</v>
      </c>
      <c r="N26" t="s">
        <v>431</v>
      </c>
      <c r="O26" t="s">
        <v>495</v>
      </c>
      <c r="P26" t="s">
        <v>431</v>
      </c>
    </row>
    <row r="27" spans="4:21" x14ac:dyDescent="0.2">
      <c r="Q27" t="str">
        <f t="shared" ref="Q27:U27" si="0">+SUBSTITUTE(SUBSTITUTE(Q2,"１",1),"．"," ")</f>
        <v/>
      </c>
      <c r="R27" t="str">
        <f t="shared" si="0"/>
        <v/>
      </c>
      <c r="S27" t="str">
        <f t="shared" si="0"/>
        <v/>
      </c>
      <c r="T27" t="str">
        <f t="shared" si="0"/>
        <v/>
      </c>
      <c r="U27" t="str">
        <f t="shared" si="0"/>
        <v/>
      </c>
    </row>
    <row r="28" spans="4:21" x14ac:dyDescent="0.2">
      <c r="Q28" t="str">
        <f t="shared" ref="Q28:U28" si="1">+SUBSTITUTE(SUBSTITUTE(Q3,"２",2),"．"," ")</f>
        <v/>
      </c>
      <c r="R28" t="str">
        <f t="shared" si="1"/>
        <v/>
      </c>
      <c r="S28" t="str">
        <f t="shared" si="1"/>
        <v/>
      </c>
      <c r="T28" t="str">
        <f t="shared" si="1"/>
        <v/>
      </c>
      <c r="U28" t="str">
        <f t="shared" si="1"/>
        <v/>
      </c>
    </row>
    <row r="29" spans="4:21" x14ac:dyDescent="0.2">
      <c r="Q29" t="str">
        <f t="shared" ref="Q29:U29" si="2">+SUBSTITUTE(SUBSTITUTE(Q4,"３",3),"．"," ")</f>
        <v/>
      </c>
      <c r="R29" t="str">
        <f t="shared" si="2"/>
        <v/>
      </c>
      <c r="S29" t="str">
        <f t="shared" si="2"/>
        <v/>
      </c>
      <c r="T29" t="str">
        <f t="shared" si="2"/>
        <v/>
      </c>
      <c r="U29" t="str">
        <f t="shared" si="2"/>
        <v/>
      </c>
    </row>
    <row r="30" spans="4:21" x14ac:dyDescent="0.2">
      <c r="Q30" t="str">
        <f t="shared" ref="Q30:U30" si="3">+SUBSTITUTE(SUBSTITUTE(Q5,"４",4),"．"," ")</f>
        <v/>
      </c>
      <c r="R30" t="str">
        <f t="shared" si="3"/>
        <v/>
      </c>
      <c r="S30" t="str">
        <f t="shared" si="3"/>
        <v/>
      </c>
      <c r="T30" t="str">
        <f t="shared" si="3"/>
        <v/>
      </c>
      <c r="U30" t="str">
        <f t="shared" si="3"/>
        <v/>
      </c>
    </row>
    <row r="31" spans="4:21" x14ac:dyDescent="0.2">
      <c r="Q31" t="str">
        <f t="shared" ref="Q31:U31" si="4">+SUBSTITUTE(SUBSTITUTE(Q6,"５",5),"．"," ")</f>
        <v/>
      </c>
      <c r="R31" t="str">
        <f t="shared" si="4"/>
        <v/>
      </c>
      <c r="S31" t="str">
        <f t="shared" si="4"/>
        <v/>
      </c>
      <c r="T31" t="str">
        <f t="shared" si="4"/>
        <v/>
      </c>
      <c r="U31" t="str">
        <f t="shared" si="4"/>
        <v/>
      </c>
    </row>
    <row r="32" spans="4:21" x14ac:dyDescent="0.2">
      <c r="Q32" t="str">
        <f t="shared" ref="Q32:U32" si="5">+SUBSTITUTE(SUBSTITUTE(Q7,"６",6),"．"," ")</f>
        <v/>
      </c>
      <c r="R32" t="str">
        <f t="shared" si="5"/>
        <v/>
      </c>
      <c r="S32" t="str">
        <f t="shared" si="5"/>
        <v/>
      </c>
      <c r="T32" t="str">
        <f t="shared" si="5"/>
        <v/>
      </c>
      <c r="U32" t="str">
        <f t="shared" si="5"/>
        <v/>
      </c>
    </row>
    <row r="33" spans="17:21" x14ac:dyDescent="0.2">
      <c r="Q33" t="str">
        <f t="shared" ref="Q33:U33" si="6">+SUBSTITUTE(SUBSTITUTE(Q8,"７",7),"．"," ")</f>
        <v/>
      </c>
      <c r="R33" t="str">
        <f t="shared" si="6"/>
        <v/>
      </c>
      <c r="S33" t="str">
        <f t="shared" si="6"/>
        <v/>
      </c>
      <c r="T33" t="str">
        <f t="shared" si="6"/>
        <v/>
      </c>
      <c r="U33" t="str">
        <f t="shared" si="6"/>
        <v/>
      </c>
    </row>
    <row r="34" spans="17:21" x14ac:dyDescent="0.2">
      <c r="Q34" t="str">
        <f t="shared" ref="Q34:U34" si="7">+SUBSTITUTE(SUBSTITUTE(Q9,"８",8),"．"," ")</f>
        <v/>
      </c>
      <c r="R34" t="str">
        <f t="shared" si="7"/>
        <v/>
      </c>
      <c r="S34" t="str">
        <f t="shared" si="7"/>
        <v/>
      </c>
      <c r="T34" t="str">
        <f t="shared" si="7"/>
        <v/>
      </c>
      <c r="U34" t="str">
        <f t="shared" si="7"/>
        <v/>
      </c>
    </row>
    <row r="35" spans="17:21" x14ac:dyDescent="0.2">
      <c r="Q35" t="str">
        <f t="shared" ref="Q35:U35" si="8">+SUBSTITUTE(SUBSTITUTE(Q10,"９",9),"．"," ")</f>
        <v/>
      </c>
      <c r="R35" t="str">
        <f t="shared" si="8"/>
        <v/>
      </c>
      <c r="S35" t="str">
        <f t="shared" si="8"/>
        <v/>
      </c>
      <c r="T35" t="str">
        <f t="shared" si="8"/>
        <v/>
      </c>
      <c r="U35" t="str">
        <f t="shared" si="8"/>
        <v/>
      </c>
    </row>
    <row r="36" spans="17:21" x14ac:dyDescent="0.2">
      <c r="Q36" t="str">
        <f t="shared" ref="Q36:U51" si="9">+SUBSTITUTE(SUBSTITUTE(Q11,".",""),"．"," ")</f>
        <v/>
      </c>
      <c r="R36" t="str">
        <f t="shared" si="9"/>
        <v/>
      </c>
      <c r="S36" t="str">
        <f t="shared" si="9"/>
        <v/>
      </c>
      <c r="T36" t="str">
        <f t="shared" si="9"/>
        <v/>
      </c>
      <c r="U36" t="str">
        <f t="shared" si="9"/>
        <v/>
      </c>
    </row>
    <row r="37" spans="17:21" x14ac:dyDescent="0.2">
      <c r="Q37" t="str">
        <f t="shared" ref="Q37:T37" si="10">+SUBSTITUTE(SUBSTITUTE(Q12,".",""),"．"," ")</f>
        <v/>
      </c>
      <c r="R37" t="str">
        <f t="shared" si="10"/>
        <v/>
      </c>
      <c r="S37" t="str">
        <f t="shared" si="10"/>
        <v/>
      </c>
      <c r="T37" t="str">
        <f t="shared" si="10"/>
        <v/>
      </c>
      <c r="U37" t="str">
        <f t="shared" si="9"/>
        <v/>
      </c>
    </row>
    <row r="38" spans="17:21" x14ac:dyDescent="0.2">
      <c r="Q38" t="str">
        <f t="shared" si="9"/>
        <v/>
      </c>
      <c r="R38" t="str">
        <f t="shared" si="9"/>
        <v/>
      </c>
      <c r="S38" t="str">
        <f t="shared" si="9"/>
        <v/>
      </c>
      <c r="T38" t="str">
        <f t="shared" si="9"/>
        <v/>
      </c>
      <c r="U38" t="str">
        <f t="shared" si="9"/>
        <v/>
      </c>
    </row>
    <row r="39" spans="17:21" x14ac:dyDescent="0.2">
      <c r="Q39" t="str">
        <f t="shared" si="9"/>
        <v/>
      </c>
      <c r="R39" t="str">
        <f t="shared" si="9"/>
        <v/>
      </c>
      <c r="S39" t="str">
        <f t="shared" si="9"/>
        <v/>
      </c>
      <c r="T39" t="str">
        <f t="shared" si="9"/>
        <v/>
      </c>
      <c r="U39" t="str">
        <f t="shared" si="9"/>
        <v/>
      </c>
    </row>
    <row r="40" spans="17:21" x14ac:dyDescent="0.2">
      <c r="Q40" t="str">
        <f t="shared" si="9"/>
        <v/>
      </c>
      <c r="R40" t="str">
        <f t="shared" si="9"/>
        <v/>
      </c>
      <c r="S40" t="str">
        <f t="shared" si="9"/>
        <v/>
      </c>
      <c r="T40" t="str">
        <f t="shared" si="9"/>
        <v/>
      </c>
      <c r="U40" t="str">
        <f t="shared" si="9"/>
        <v/>
      </c>
    </row>
    <row r="41" spans="17:21" x14ac:dyDescent="0.2">
      <c r="Q41" t="str">
        <f t="shared" si="9"/>
        <v/>
      </c>
      <c r="R41" t="str">
        <f t="shared" si="9"/>
        <v/>
      </c>
      <c r="S41" t="str">
        <f t="shared" si="9"/>
        <v/>
      </c>
      <c r="T41" t="str">
        <f t="shared" si="9"/>
        <v/>
      </c>
      <c r="U41" t="str">
        <f t="shared" si="9"/>
        <v/>
      </c>
    </row>
    <row r="42" spans="17:21" x14ac:dyDescent="0.2">
      <c r="Q42" t="str">
        <f t="shared" si="9"/>
        <v/>
      </c>
      <c r="R42" t="str">
        <f t="shared" si="9"/>
        <v/>
      </c>
      <c r="S42" t="str">
        <f t="shared" si="9"/>
        <v/>
      </c>
      <c r="T42" t="str">
        <f t="shared" si="9"/>
        <v/>
      </c>
      <c r="U42" t="str">
        <f t="shared" si="9"/>
        <v/>
      </c>
    </row>
    <row r="43" spans="17:21" x14ac:dyDescent="0.2">
      <c r="Q43" t="str">
        <f t="shared" si="9"/>
        <v/>
      </c>
      <c r="R43" t="str">
        <f t="shared" si="9"/>
        <v/>
      </c>
      <c r="S43" t="str">
        <f t="shared" si="9"/>
        <v/>
      </c>
      <c r="T43" t="str">
        <f t="shared" si="9"/>
        <v/>
      </c>
      <c r="U43" t="str">
        <f t="shared" si="9"/>
        <v/>
      </c>
    </row>
    <row r="44" spans="17:21" x14ac:dyDescent="0.2">
      <c r="Q44" t="str">
        <f t="shared" si="9"/>
        <v/>
      </c>
      <c r="R44" t="str">
        <f t="shared" si="9"/>
        <v/>
      </c>
      <c r="S44" t="str">
        <f t="shared" si="9"/>
        <v/>
      </c>
      <c r="T44" t="str">
        <f t="shared" si="9"/>
        <v/>
      </c>
      <c r="U44" t="str">
        <f t="shared" si="9"/>
        <v/>
      </c>
    </row>
    <row r="45" spans="17:21" x14ac:dyDescent="0.2">
      <c r="Q45" t="str">
        <f t="shared" si="9"/>
        <v/>
      </c>
      <c r="R45" t="str">
        <f t="shared" si="9"/>
        <v/>
      </c>
      <c r="S45" t="str">
        <f t="shared" si="9"/>
        <v/>
      </c>
      <c r="T45" t="str">
        <f t="shared" si="9"/>
        <v/>
      </c>
      <c r="U45" t="str">
        <f t="shared" si="9"/>
        <v/>
      </c>
    </row>
    <row r="46" spans="17:21" x14ac:dyDescent="0.2">
      <c r="Q46" t="str">
        <f t="shared" si="9"/>
        <v/>
      </c>
      <c r="R46" t="str">
        <f t="shared" si="9"/>
        <v/>
      </c>
      <c r="S46" t="str">
        <f t="shared" si="9"/>
        <v/>
      </c>
      <c r="T46" t="str">
        <f t="shared" si="9"/>
        <v/>
      </c>
      <c r="U46" t="str">
        <f t="shared" si="9"/>
        <v/>
      </c>
    </row>
    <row r="47" spans="17:21" x14ac:dyDescent="0.2">
      <c r="Q47" t="str">
        <f t="shared" si="9"/>
        <v/>
      </c>
      <c r="R47" t="str">
        <f t="shared" si="9"/>
        <v/>
      </c>
      <c r="S47" t="str">
        <f t="shared" si="9"/>
        <v/>
      </c>
      <c r="T47" t="str">
        <f t="shared" si="9"/>
        <v/>
      </c>
      <c r="U47" t="str">
        <f t="shared" si="9"/>
        <v/>
      </c>
    </row>
    <row r="48" spans="17:21" x14ac:dyDescent="0.2">
      <c r="Q48" t="str">
        <f t="shared" si="9"/>
        <v/>
      </c>
      <c r="R48" t="str">
        <f t="shared" si="9"/>
        <v/>
      </c>
      <c r="S48" t="str">
        <f t="shared" si="9"/>
        <v/>
      </c>
      <c r="T48" t="str">
        <f t="shared" si="9"/>
        <v/>
      </c>
      <c r="U48" t="str">
        <f t="shared" si="9"/>
        <v/>
      </c>
    </row>
    <row r="49" spans="17:21" x14ac:dyDescent="0.2">
      <c r="Q49" t="str">
        <f t="shared" si="9"/>
        <v/>
      </c>
      <c r="R49" t="str">
        <f t="shared" si="9"/>
        <v/>
      </c>
      <c r="S49" t="str">
        <f t="shared" si="9"/>
        <v/>
      </c>
      <c r="T49" t="str">
        <f t="shared" si="9"/>
        <v/>
      </c>
      <c r="U49" t="str">
        <f t="shared" si="9"/>
        <v/>
      </c>
    </row>
    <row r="50" spans="17:21" x14ac:dyDescent="0.2">
      <c r="Q50" t="str">
        <f t="shared" si="9"/>
        <v/>
      </c>
      <c r="R50" t="str">
        <f t="shared" si="9"/>
        <v/>
      </c>
      <c r="S50" t="str">
        <f t="shared" si="9"/>
        <v/>
      </c>
      <c r="T50" t="str">
        <f t="shared" si="9"/>
        <v/>
      </c>
      <c r="U50" t="str">
        <f t="shared" si="9"/>
        <v/>
      </c>
    </row>
    <row r="51" spans="17:21" x14ac:dyDescent="0.2">
      <c r="Q51" t="str">
        <f t="shared" si="9"/>
        <v/>
      </c>
      <c r="R51" t="str">
        <f t="shared" si="9"/>
        <v/>
      </c>
      <c r="S51" t="str">
        <f t="shared" si="9"/>
        <v/>
      </c>
      <c r="T51" t="str">
        <f t="shared" si="9"/>
        <v/>
      </c>
      <c r="U51" t="str">
        <f t="shared" si="9"/>
        <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58"/>
  <sheetViews>
    <sheetView workbookViewId="0">
      <selection activeCell="B16" sqref="B16"/>
    </sheetView>
  </sheetViews>
  <sheetFormatPr defaultRowHeight="13.2" x14ac:dyDescent="0.2"/>
  <cols>
    <col min="2" max="2" width="16" style="51" customWidth="1"/>
  </cols>
  <sheetData>
    <row r="1" spans="1:2" x14ac:dyDescent="0.2">
      <c r="A1">
        <v>1</v>
      </c>
      <c r="B1" s="51" t="str">
        <f>+申し込みフォーム!C5</f>
        <v>1 研究論文</v>
      </c>
    </row>
    <row r="2" spans="1:2" x14ac:dyDescent="0.2">
      <c r="A2">
        <v>2</v>
      </c>
      <c r="B2" s="51" t="str">
        <f>+申し込みフォーム!C6</f>
        <v>1 材料・施工</v>
      </c>
    </row>
    <row r="3" spans="1:2" x14ac:dyDescent="0.2">
      <c r="A3">
        <v>3</v>
      </c>
      <c r="B3" s="51" t="str">
        <f>+申し込みフォーム!C7</f>
        <v xml:space="preserve">1 コンクリート用材料 </v>
      </c>
    </row>
    <row r="4" spans="1:2" x14ac:dyDescent="0.2">
      <c r="A4">
        <v>4</v>
      </c>
      <c r="B4" s="51" t="str">
        <f>+申し込みフォーム!C10</f>
        <v>北陸支部の管理エリアに100万都市を構築する一案</v>
      </c>
    </row>
    <row r="5" spans="1:2" x14ac:dyDescent="0.2">
      <c r="A5">
        <v>5</v>
      </c>
      <c r="B5" s="51" t="str">
        <f>+申し込みフォーム!C11</f>
        <v>A plan to build megacities in the administrative area of the Hokuriku branch</v>
      </c>
    </row>
    <row r="6" spans="1:2" x14ac:dyDescent="0.2">
      <c r="A6">
        <v>6</v>
      </c>
      <c r="B6" s="51" t="str">
        <f>+申し込みフォーム!C12</f>
        <v>(その2)　パンダを誘致することによる定住人口の増加の検討</v>
      </c>
    </row>
    <row r="7" spans="1:2" x14ac:dyDescent="0.2">
      <c r="A7">
        <v>7</v>
      </c>
      <c r="B7" s="51" t="str">
        <f>+申し込みフォーム!C13</f>
        <v>Part 2: Investigation of increase in settlement population by attracting panda</v>
      </c>
    </row>
    <row r="8" spans="1:2" x14ac:dyDescent="0.2">
      <c r="A8">
        <v>8</v>
      </c>
      <c r="B8" s="50" t="str">
        <f>申し込みフォーム!C22</f>
        <v>802313</v>
      </c>
    </row>
    <row r="9" spans="1:2" x14ac:dyDescent="0.2">
      <c r="A9">
        <v>9</v>
      </c>
      <c r="B9" s="51" t="str">
        <f>申し込みフォーム!D22</f>
        <v>大橋</v>
      </c>
    </row>
    <row r="10" spans="1:2" x14ac:dyDescent="0.2">
      <c r="A10">
        <v>10</v>
      </c>
      <c r="B10" s="51" t="str">
        <f>申し込みフォーム!E22</f>
        <v>巨泉</v>
      </c>
    </row>
    <row r="11" spans="1:2" x14ac:dyDescent="0.2">
      <c r="A11">
        <v>11</v>
      </c>
      <c r="B11" s="51" t="str">
        <f>申し込みフォーム!F22</f>
        <v>早稲田大学</v>
      </c>
    </row>
    <row r="12" spans="1:2" x14ac:dyDescent="0.2">
      <c r="A12">
        <v>12</v>
      </c>
      <c r="B12" s="51">
        <v>1</v>
      </c>
    </row>
    <row r="13" spans="1:2" x14ac:dyDescent="0.2">
      <c r="A13">
        <v>13</v>
      </c>
      <c r="B13" s="52">
        <f>+申し込みフォーム!E24</f>
        <v>28825</v>
      </c>
    </row>
    <row r="14" spans="1:2" x14ac:dyDescent="0.2">
      <c r="A14">
        <v>14</v>
      </c>
      <c r="B14" s="52" t="str">
        <f>+申し込みフォーム!F24</f>
        <v>年齢が超えています。「しない」をチェックしてください。</v>
      </c>
    </row>
    <row r="15" spans="1:2" x14ac:dyDescent="0.2">
      <c r="A15">
        <v>15</v>
      </c>
      <c r="B15" s="50" t="str">
        <f>+申し込みフォーム!C26</f>
        <v>2345678</v>
      </c>
    </row>
    <row r="16" spans="1:2" x14ac:dyDescent="0.2">
      <c r="A16">
        <v>16</v>
      </c>
      <c r="B16" s="50" t="str">
        <f>+申し込みフォーム!D26</f>
        <v>篠沢</v>
      </c>
    </row>
    <row r="17" spans="1:5" x14ac:dyDescent="0.2">
      <c r="A17">
        <v>17</v>
      </c>
      <c r="B17" s="50" t="str">
        <f>+申し込みフォーム!E26</f>
        <v>秀雄</v>
      </c>
    </row>
    <row r="18" spans="1:5" x14ac:dyDescent="0.2">
      <c r="A18">
        <v>18</v>
      </c>
      <c r="B18" s="50" t="str">
        <f>+申し込みフォーム!F26</f>
        <v>学習院大学</v>
      </c>
    </row>
    <row r="19" spans="1:5" x14ac:dyDescent="0.2">
      <c r="A19">
        <v>19</v>
      </c>
      <c r="B19" s="50" t="str">
        <f>+申し込みフォーム!C27</f>
        <v>3456789</v>
      </c>
    </row>
    <row r="20" spans="1:5" x14ac:dyDescent="0.2">
      <c r="A20">
        <v>20</v>
      </c>
      <c r="B20" s="50" t="str">
        <f>+申し込みフォーム!D27</f>
        <v>南田</v>
      </c>
    </row>
    <row r="21" spans="1:5" x14ac:dyDescent="0.2">
      <c r="A21">
        <v>21</v>
      </c>
      <c r="B21" s="50" t="str">
        <f>+申し込みフォーム!E27</f>
        <v>洋子</v>
      </c>
    </row>
    <row r="22" spans="1:5" x14ac:dyDescent="0.2">
      <c r="A22">
        <v>22</v>
      </c>
      <c r="B22" s="50" t="str">
        <f>+申し込みフォーム!F27</f>
        <v>文化学院</v>
      </c>
    </row>
    <row r="23" spans="1:5" x14ac:dyDescent="0.2">
      <c r="A23">
        <v>23</v>
      </c>
      <c r="B23" s="50" t="str">
        <f>+申し込みフォーム!C28</f>
        <v>4567891</v>
      </c>
    </row>
    <row r="24" spans="1:5" x14ac:dyDescent="0.2">
      <c r="A24">
        <v>24</v>
      </c>
      <c r="B24" s="50" t="str">
        <f>+申し込みフォーム!D28</f>
        <v>はら</v>
      </c>
      <c r="C24" s="50"/>
      <c r="D24" s="50"/>
      <c r="E24" s="50"/>
    </row>
    <row r="25" spans="1:5" x14ac:dyDescent="0.2">
      <c r="A25">
        <v>25</v>
      </c>
      <c r="B25" s="50" t="str">
        <f>+申し込みフォーム!E28</f>
        <v>たいら</v>
      </c>
    </row>
    <row r="26" spans="1:5" x14ac:dyDescent="0.2">
      <c r="A26">
        <v>26</v>
      </c>
      <c r="B26" s="50" t="str">
        <f>+申し込みフォーム!F28</f>
        <v>に全部設計</v>
      </c>
    </row>
    <row r="27" spans="1:5" x14ac:dyDescent="0.2">
      <c r="A27">
        <v>27</v>
      </c>
      <c r="B27" s="50" t="str">
        <f>+申し込みフォーム!C29</f>
        <v>5678912</v>
      </c>
    </row>
    <row r="28" spans="1:5" x14ac:dyDescent="0.2">
      <c r="A28">
        <v>28</v>
      </c>
      <c r="B28" s="50" t="str">
        <f>+申し込みフォーム!D29</f>
        <v>竹下</v>
      </c>
    </row>
    <row r="29" spans="1:5" x14ac:dyDescent="0.2">
      <c r="A29">
        <v>29</v>
      </c>
      <c r="B29" s="50" t="str">
        <f>+申し込みフォーム!E29</f>
        <v>景子</v>
      </c>
    </row>
    <row r="30" spans="1:5" x14ac:dyDescent="0.2">
      <c r="A30">
        <v>30</v>
      </c>
      <c r="B30" s="50" t="str">
        <f>+申し込みフォーム!F29</f>
        <v>東京女子大学</v>
      </c>
    </row>
    <row r="31" spans="1:5" x14ac:dyDescent="0.2">
      <c r="A31">
        <v>31</v>
      </c>
      <c r="B31" s="50">
        <f>+申し込みフォーム!C30</f>
        <v>0</v>
      </c>
    </row>
    <row r="32" spans="1:5" x14ac:dyDescent="0.2">
      <c r="A32">
        <v>32</v>
      </c>
      <c r="B32" s="50">
        <f>+申し込みフォーム!D30</f>
        <v>0</v>
      </c>
    </row>
    <row r="33" spans="1:2" x14ac:dyDescent="0.2">
      <c r="A33">
        <v>33</v>
      </c>
      <c r="B33" s="50">
        <f>+申し込みフォーム!E30</f>
        <v>0</v>
      </c>
    </row>
    <row r="34" spans="1:2" x14ac:dyDescent="0.2">
      <c r="A34">
        <v>34</v>
      </c>
      <c r="B34" s="50">
        <f>+申し込みフォーム!F30</f>
        <v>0</v>
      </c>
    </row>
    <row r="35" spans="1:2" x14ac:dyDescent="0.2">
      <c r="A35">
        <v>35</v>
      </c>
      <c r="B35" s="50">
        <f>+申し込みフォーム!C31</f>
        <v>0</v>
      </c>
    </row>
    <row r="36" spans="1:2" x14ac:dyDescent="0.2">
      <c r="A36">
        <v>36</v>
      </c>
      <c r="B36" s="50">
        <f>+申し込みフォーム!D31</f>
        <v>0</v>
      </c>
    </row>
    <row r="37" spans="1:2" x14ac:dyDescent="0.2">
      <c r="A37">
        <v>37</v>
      </c>
      <c r="B37" s="50">
        <f>+申し込みフォーム!E31</f>
        <v>0</v>
      </c>
    </row>
    <row r="38" spans="1:2" x14ac:dyDescent="0.2">
      <c r="A38">
        <v>38</v>
      </c>
      <c r="B38" s="50">
        <f>+申し込みフォーム!F31</f>
        <v>0</v>
      </c>
    </row>
    <row r="39" spans="1:2" x14ac:dyDescent="0.2">
      <c r="A39">
        <v>39</v>
      </c>
      <c r="B39" s="50">
        <f>+申し込みフォーム!C32</f>
        <v>0</v>
      </c>
    </row>
    <row r="40" spans="1:2" x14ac:dyDescent="0.2">
      <c r="A40">
        <v>40</v>
      </c>
      <c r="B40" s="50">
        <f>+申し込みフォーム!D32</f>
        <v>0</v>
      </c>
    </row>
    <row r="41" spans="1:2" x14ac:dyDescent="0.2">
      <c r="A41">
        <v>41</v>
      </c>
      <c r="B41" s="50">
        <f>+申し込みフォーム!E32</f>
        <v>0</v>
      </c>
    </row>
    <row r="42" spans="1:2" x14ac:dyDescent="0.2">
      <c r="A42">
        <v>42</v>
      </c>
      <c r="B42" s="50">
        <f>+申し込みフォーム!F32</f>
        <v>0</v>
      </c>
    </row>
    <row r="43" spans="1:2" x14ac:dyDescent="0.2">
      <c r="A43">
        <v>43</v>
      </c>
      <c r="B43" s="50">
        <f>+申し込みフォーム!C33</f>
        <v>0</v>
      </c>
    </row>
    <row r="44" spans="1:2" x14ac:dyDescent="0.2">
      <c r="A44">
        <v>44</v>
      </c>
      <c r="B44" s="50">
        <f>+申し込みフォーム!D33</f>
        <v>0</v>
      </c>
    </row>
    <row r="45" spans="1:2" x14ac:dyDescent="0.2">
      <c r="A45">
        <v>45</v>
      </c>
      <c r="B45" s="50">
        <f>+申し込みフォーム!E33</f>
        <v>0</v>
      </c>
    </row>
    <row r="46" spans="1:2" x14ac:dyDescent="0.2">
      <c r="A46">
        <v>46</v>
      </c>
      <c r="B46" s="50">
        <f>+申し込みフォーム!F33</f>
        <v>0</v>
      </c>
    </row>
    <row r="47" spans="1:2" x14ac:dyDescent="0.2">
      <c r="A47">
        <v>47</v>
      </c>
      <c r="B47" s="50">
        <f>+申し込みフォーム!C34</f>
        <v>0</v>
      </c>
    </row>
    <row r="48" spans="1:2" x14ac:dyDescent="0.2">
      <c r="A48">
        <v>48</v>
      </c>
      <c r="B48" s="50">
        <f>+申し込みフォーム!D34</f>
        <v>0</v>
      </c>
    </row>
    <row r="49" spans="1:2" x14ac:dyDescent="0.2">
      <c r="A49">
        <v>49</v>
      </c>
      <c r="B49" s="50">
        <f>+申し込みフォーム!E34</f>
        <v>0</v>
      </c>
    </row>
    <row r="50" spans="1:2" x14ac:dyDescent="0.2">
      <c r="A50">
        <v>50</v>
      </c>
      <c r="B50" s="50">
        <f>+申し込みフォーム!F34</f>
        <v>0</v>
      </c>
    </row>
    <row r="51" spans="1:2" x14ac:dyDescent="0.2">
      <c r="A51">
        <v>51</v>
      </c>
      <c r="B51" s="51">
        <f>+MDB!A3</f>
        <v>2</v>
      </c>
    </row>
    <row r="52" spans="1:2" x14ac:dyDescent="0.2">
      <c r="A52">
        <v>52</v>
      </c>
      <c r="B52" s="52" t="str">
        <f>+申し込みフォーム!C42</f>
        <v>123-1456</v>
      </c>
    </row>
    <row r="53" spans="1:2" x14ac:dyDescent="0.2">
      <c r="A53">
        <v>53</v>
      </c>
      <c r="B53" s="52" t="str">
        <f>+申し込みフォーム!C43</f>
        <v>長野県新潟市富山町1-2-3</v>
      </c>
    </row>
    <row r="54" spans="1:2" x14ac:dyDescent="0.2">
      <c r="A54">
        <v>54</v>
      </c>
      <c r="B54" s="52" t="str">
        <f>+申し込みフォーム!C44</f>
        <v>大橋　巨泉</v>
      </c>
    </row>
    <row r="55" spans="1:2" x14ac:dyDescent="0.2">
      <c r="A55">
        <v>55</v>
      </c>
      <c r="B55" s="52" t="str">
        <f>+申し込みフォーム!C45</f>
        <v>03-4567-8901</v>
      </c>
    </row>
    <row r="56" spans="1:2" x14ac:dyDescent="0.2">
      <c r="A56">
        <v>56</v>
      </c>
      <c r="B56" s="52" t="str">
        <f>+申し込みフォーム!C46</f>
        <v>03-4567-8902</v>
      </c>
    </row>
    <row r="57" spans="1:2" x14ac:dyDescent="0.2">
      <c r="A57">
        <v>57</v>
      </c>
      <c r="B57" s="52" t="str">
        <f>+申し込みフォーム!C47</f>
        <v>howmuch@sekai.marugoto.ac.jp</v>
      </c>
    </row>
    <row r="58" spans="1:2" x14ac:dyDescent="0.2">
      <c r="B58" s="5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申し込みフォーム</vt:lpstr>
      <vt:lpstr>部門・細分類</vt:lpstr>
      <vt:lpstr>MDB</vt:lpstr>
      <vt:lpstr>Data</vt:lpstr>
      <vt:lpstr>部門・細分類!Print_Area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K.Yamagishi</dc:creator>
  <cp:lastModifiedBy>kenchiku-gakkai</cp:lastModifiedBy>
  <cp:lastPrinted>2019-10-03T07:23:12Z</cp:lastPrinted>
  <dcterms:created xsi:type="dcterms:W3CDTF">2018-09-23T04:27:44Z</dcterms:created>
  <dcterms:modified xsi:type="dcterms:W3CDTF">2019-10-03T07:23:30Z</dcterms:modified>
</cp:coreProperties>
</file>